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22056" windowHeight="8832"/>
  </bookViews>
  <sheets>
    <sheet name="2021年吴江区水稻田生态补偿面积及资金审核结果公示表" sheetId="1" r:id="rId1"/>
  </sheets>
  <definedNames>
    <definedName name="_xlnm._FilterDatabase" localSheetId="0" hidden="1">'2021年吴江区水稻田生态补偿面积及资金审核结果公示表'!$K$1:$K$211</definedName>
    <definedName name="_xlnm.Print_Titles" localSheetId="0">'2021年吴江区水稻田生态补偿面积及资金审核结果公示表'!$1:$4</definedName>
  </definedNames>
  <calcPr calcId="145621"/>
</workbook>
</file>

<file path=xl/calcChain.xml><?xml version="1.0" encoding="utf-8"?>
<calcChain xmlns="http://schemas.openxmlformats.org/spreadsheetml/2006/main">
  <c r="P190" i="1" l="1"/>
  <c r="O190" i="1"/>
  <c r="D190" i="1"/>
  <c r="C190" i="1"/>
  <c r="M189" i="1"/>
  <c r="L189" i="1"/>
  <c r="I189" i="1"/>
  <c r="J189" i="1" s="1"/>
  <c r="N189" i="1" s="1"/>
  <c r="H189" i="1"/>
  <c r="M188" i="1"/>
  <c r="L188" i="1"/>
  <c r="I188" i="1"/>
  <c r="H188" i="1"/>
  <c r="J188" i="1" s="1"/>
  <c r="N188" i="1" s="1"/>
  <c r="M187" i="1"/>
  <c r="L187" i="1"/>
  <c r="I187" i="1"/>
  <c r="H187" i="1"/>
  <c r="J187" i="1" s="1"/>
  <c r="M186" i="1"/>
  <c r="L186" i="1"/>
  <c r="I186" i="1"/>
  <c r="H186" i="1"/>
  <c r="M185" i="1"/>
  <c r="L185" i="1"/>
  <c r="I185" i="1"/>
  <c r="H185" i="1"/>
  <c r="M184" i="1"/>
  <c r="L184" i="1"/>
  <c r="I184" i="1"/>
  <c r="J184" i="1" s="1"/>
  <c r="N184" i="1" s="1"/>
  <c r="H184" i="1"/>
  <c r="M183" i="1"/>
  <c r="L183" i="1"/>
  <c r="I183" i="1"/>
  <c r="H183" i="1"/>
  <c r="J183" i="1" s="1"/>
  <c r="N183" i="1" s="1"/>
  <c r="M182" i="1"/>
  <c r="L182" i="1"/>
  <c r="I182" i="1"/>
  <c r="H182" i="1"/>
  <c r="J182" i="1" s="1"/>
  <c r="N182" i="1" s="1"/>
  <c r="M181" i="1"/>
  <c r="M190" i="1" s="1"/>
  <c r="L181" i="1"/>
  <c r="I181" i="1"/>
  <c r="H181" i="1"/>
  <c r="P180" i="1"/>
  <c r="O180" i="1"/>
  <c r="D180" i="1"/>
  <c r="C180" i="1"/>
  <c r="M179" i="1"/>
  <c r="L179" i="1"/>
  <c r="I179" i="1"/>
  <c r="J179" i="1" s="1"/>
  <c r="N179" i="1" s="1"/>
  <c r="H179" i="1"/>
  <c r="M178" i="1"/>
  <c r="L178" i="1"/>
  <c r="I178" i="1"/>
  <c r="H178" i="1"/>
  <c r="J178" i="1" s="1"/>
  <c r="N178" i="1" s="1"/>
  <c r="M177" i="1"/>
  <c r="L177" i="1"/>
  <c r="I177" i="1"/>
  <c r="H177" i="1"/>
  <c r="J177" i="1" s="1"/>
  <c r="N177" i="1" s="1"/>
  <c r="M176" i="1"/>
  <c r="L176" i="1"/>
  <c r="I176" i="1"/>
  <c r="H176" i="1"/>
  <c r="J176" i="1" s="1"/>
  <c r="N176" i="1" s="1"/>
  <c r="M175" i="1"/>
  <c r="L175" i="1"/>
  <c r="I175" i="1"/>
  <c r="J175" i="1" s="1"/>
  <c r="N175" i="1" s="1"/>
  <c r="H175" i="1"/>
  <c r="M174" i="1"/>
  <c r="L174" i="1"/>
  <c r="I174" i="1"/>
  <c r="H174" i="1"/>
  <c r="J174" i="1" s="1"/>
  <c r="N174" i="1" s="1"/>
  <c r="M173" i="1"/>
  <c r="L173" i="1"/>
  <c r="I173" i="1"/>
  <c r="H173" i="1"/>
  <c r="J173" i="1" s="1"/>
  <c r="M172" i="1"/>
  <c r="L172" i="1"/>
  <c r="I172" i="1"/>
  <c r="H172" i="1"/>
  <c r="M171" i="1"/>
  <c r="L171" i="1"/>
  <c r="I171" i="1"/>
  <c r="H171" i="1"/>
  <c r="M170" i="1"/>
  <c r="L170" i="1"/>
  <c r="I170" i="1"/>
  <c r="J170" i="1" s="1"/>
  <c r="N170" i="1" s="1"/>
  <c r="H170" i="1"/>
  <c r="M169" i="1"/>
  <c r="L169" i="1"/>
  <c r="I169" i="1"/>
  <c r="H169" i="1"/>
  <c r="M168" i="1"/>
  <c r="L168" i="1"/>
  <c r="I168" i="1"/>
  <c r="H168" i="1"/>
  <c r="J168" i="1" s="1"/>
  <c r="P167" i="1"/>
  <c r="O167" i="1"/>
  <c r="D167" i="1"/>
  <c r="C167" i="1"/>
  <c r="M166" i="1"/>
  <c r="L166" i="1"/>
  <c r="I166" i="1"/>
  <c r="H166" i="1"/>
  <c r="M165" i="1"/>
  <c r="L165" i="1"/>
  <c r="I165" i="1"/>
  <c r="J165" i="1" s="1"/>
  <c r="N165" i="1" s="1"/>
  <c r="H165" i="1"/>
  <c r="M164" i="1"/>
  <c r="L164" i="1"/>
  <c r="I164" i="1"/>
  <c r="J164" i="1" s="1"/>
  <c r="N164" i="1" s="1"/>
  <c r="H164" i="1"/>
  <c r="M163" i="1"/>
  <c r="L163" i="1"/>
  <c r="I163" i="1"/>
  <c r="H163" i="1"/>
  <c r="J163" i="1" s="1"/>
  <c r="N163" i="1" s="1"/>
  <c r="M162" i="1"/>
  <c r="L162" i="1"/>
  <c r="I162" i="1"/>
  <c r="H162" i="1"/>
  <c r="P161" i="1"/>
  <c r="O161" i="1"/>
  <c r="D161" i="1"/>
  <c r="C161" i="1"/>
  <c r="M160" i="1"/>
  <c r="L160" i="1"/>
  <c r="I160" i="1"/>
  <c r="H160" i="1"/>
  <c r="J160" i="1" s="1"/>
  <c r="M159" i="1"/>
  <c r="L159" i="1"/>
  <c r="I159" i="1"/>
  <c r="J159" i="1" s="1"/>
  <c r="N159" i="1" s="1"/>
  <c r="H159" i="1"/>
  <c r="M158" i="1"/>
  <c r="L158" i="1"/>
  <c r="I158" i="1"/>
  <c r="J158" i="1" s="1"/>
  <c r="N158" i="1" s="1"/>
  <c r="H158" i="1"/>
  <c r="M157" i="1"/>
  <c r="L157" i="1"/>
  <c r="I157" i="1"/>
  <c r="H157" i="1"/>
  <c r="J157" i="1" s="1"/>
  <c r="N157" i="1" s="1"/>
  <c r="M156" i="1"/>
  <c r="L156" i="1"/>
  <c r="I156" i="1"/>
  <c r="H156" i="1"/>
  <c r="J156" i="1" s="1"/>
  <c r="N156" i="1" s="1"/>
  <c r="M155" i="1"/>
  <c r="L155" i="1"/>
  <c r="I155" i="1"/>
  <c r="J155" i="1" s="1"/>
  <c r="N155" i="1" s="1"/>
  <c r="H155" i="1"/>
  <c r="M154" i="1"/>
  <c r="L154" i="1"/>
  <c r="I154" i="1"/>
  <c r="J154" i="1" s="1"/>
  <c r="N154" i="1" s="1"/>
  <c r="H154" i="1"/>
  <c r="M153" i="1"/>
  <c r="L153" i="1"/>
  <c r="I153" i="1"/>
  <c r="H153" i="1"/>
  <c r="J153" i="1" s="1"/>
  <c r="M152" i="1"/>
  <c r="L152" i="1"/>
  <c r="I152" i="1"/>
  <c r="H152" i="1"/>
  <c r="M151" i="1"/>
  <c r="L151" i="1"/>
  <c r="I151" i="1"/>
  <c r="I161" i="1" s="1"/>
  <c r="H151" i="1"/>
  <c r="P150" i="1"/>
  <c r="O150" i="1"/>
  <c r="D150" i="1"/>
  <c r="C150" i="1"/>
  <c r="M149" i="1"/>
  <c r="L149" i="1"/>
  <c r="I149" i="1"/>
  <c r="J149" i="1" s="1"/>
  <c r="N149" i="1" s="1"/>
  <c r="H149" i="1"/>
  <c r="M148" i="1"/>
  <c r="L148" i="1"/>
  <c r="I148" i="1"/>
  <c r="H148" i="1"/>
  <c r="J148" i="1" s="1"/>
  <c r="N148" i="1" s="1"/>
  <c r="M147" i="1"/>
  <c r="L147" i="1"/>
  <c r="I147" i="1"/>
  <c r="H147" i="1"/>
  <c r="J147" i="1" s="1"/>
  <c r="M146" i="1"/>
  <c r="L146" i="1"/>
  <c r="I146" i="1"/>
  <c r="H146" i="1"/>
  <c r="M145" i="1"/>
  <c r="L145" i="1"/>
  <c r="I145" i="1"/>
  <c r="J145" i="1" s="1"/>
  <c r="N145" i="1" s="1"/>
  <c r="H145" i="1"/>
  <c r="M144" i="1"/>
  <c r="L144" i="1"/>
  <c r="I144" i="1"/>
  <c r="J144" i="1" s="1"/>
  <c r="N144" i="1" s="1"/>
  <c r="H144" i="1"/>
  <c r="M143" i="1"/>
  <c r="L143" i="1"/>
  <c r="I143" i="1"/>
  <c r="H143" i="1"/>
  <c r="J143" i="1" s="1"/>
  <c r="N143" i="1" s="1"/>
  <c r="M142" i="1"/>
  <c r="L142" i="1"/>
  <c r="I142" i="1"/>
  <c r="H142" i="1"/>
  <c r="J142" i="1" s="1"/>
  <c r="N142" i="1" s="1"/>
  <c r="M141" i="1"/>
  <c r="L141" i="1"/>
  <c r="I141" i="1"/>
  <c r="H141" i="1"/>
  <c r="M140" i="1"/>
  <c r="L140" i="1"/>
  <c r="I140" i="1"/>
  <c r="H140" i="1"/>
  <c r="J140" i="1" s="1"/>
  <c r="N140" i="1" s="1"/>
  <c r="M139" i="1"/>
  <c r="L139" i="1"/>
  <c r="I139" i="1"/>
  <c r="H139" i="1"/>
  <c r="M138" i="1"/>
  <c r="L138" i="1"/>
  <c r="I138" i="1"/>
  <c r="H138" i="1"/>
  <c r="J138" i="1" s="1"/>
  <c r="M137" i="1"/>
  <c r="L137" i="1"/>
  <c r="I137" i="1"/>
  <c r="J137" i="1" s="1"/>
  <c r="N137" i="1" s="1"/>
  <c r="H137" i="1"/>
  <c r="M136" i="1"/>
  <c r="L136" i="1"/>
  <c r="I136" i="1"/>
  <c r="J136" i="1" s="1"/>
  <c r="N136" i="1" s="1"/>
  <c r="H136" i="1"/>
  <c r="M135" i="1"/>
  <c r="L135" i="1"/>
  <c r="I135" i="1"/>
  <c r="H135" i="1"/>
  <c r="J135" i="1" s="1"/>
  <c r="N135" i="1" s="1"/>
  <c r="M134" i="1"/>
  <c r="L134" i="1"/>
  <c r="I134" i="1"/>
  <c r="H134" i="1"/>
  <c r="J134" i="1" s="1"/>
  <c r="N134" i="1" s="1"/>
  <c r="M133" i="1"/>
  <c r="L133" i="1"/>
  <c r="I133" i="1"/>
  <c r="J133" i="1" s="1"/>
  <c r="N133" i="1" s="1"/>
  <c r="H133" i="1"/>
  <c r="M132" i="1"/>
  <c r="L132" i="1"/>
  <c r="I132" i="1"/>
  <c r="H132" i="1"/>
  <c r="J132" i="1" s="1"/>
  <c r="N132" i="1" s="1"/>
  <c r="M131" i="1"/>
  <c r="L131" i="1"/>
  <c r="I131" i="1"/>
  <c r="H131" i="1"/>
  <c r="J131" i="1" s="1"/>
  <c r="M130" i="1"/>
  <c r="L130" i="1"/>
  <c r="I130" i="1"/>
  <c r="H130" i="1"/>
  <c r="P129" i="1"/>
  <c r="O129" i="1"/>
  <c r="D129" i="1"/>
  <c r="C129" i="1"/>
  <c r="M128" i="1"/>
  <c r="L128" i="1"/>
  <c r="I128" i="1"/>
  <c r="H128" i="1"/>
  <c r="J128" i="1" s="1"/>
  <c r="N128" i="1" s="1"/>
  <c r="M127" i="1"/>
  <c r="L127" i="1"/>
  <c r="I127" i="1"/>
  <c r="J127" i="1" s="1"/>
  <c r="N127" i="1" s="1"/>
  <c r="H127" i="1"/>
  <c r="M126" i="1"/>
  <c r="L126" i="1"/>
  <c r="I126" i="1"/>
  <c r="J126" i="1" s="1"/>
  <c r="N126" i="1" s="1"/>
  <c r="H126" i="1"/>
  <c r="M125" i="1"/>
  <c r="L125" i="1"/>
  <c r="I125" i="1"/>
  <c r="H125" i="1"/>
  <c r="J125" i="1" s="1"/>
  <c r="M124" i="1"/>
  <c r="L124" i="1"/>
  <c r="I124" i="1"/>
  <c r="H124" i="1"/>
  <c r="M123" i="1"/>
  <c r="L123" i="1"/>
  <c r="I123" i="1"/>
  <c r="J123" i="1" s="1"/>
  <c r="N123" i="1" s="1"/>
  <c r="H123" i="1"/>
  <c r="M122" i="1"/>
  <c r="L122" i="1"/>
  <c r="I122" i="1"/>
  <c r="J122" i="1" s="1"/>
  <c r="N122" i="1" s="1"/>
  <c r="H122" i="1"/>
  <c r="M121" i="1"/>
  <c r="L121" i="1"/>
  <c r="I121" i="1"/>
  <c r="H121" i="1"/>
  <c r="J121" i="1" s="1"/>
  <c r="N121" i="1" s="1"/>
  <c r="M120" i="1"/>
  <c r="L120" i="1"/>
  <c r="I120" i="1"/>
  <c r="H120" i="1"/>
  <c r="J120" i="1" s="1"/>
  <c r="N120" i="1" s="1"/>
  <c r="M119" i="1"/>
  <c r="L119" i="1"/>
  <c r="I119" i="1"/>
  <c r="H119" i="1"/>
  <c r="M118" i="1"/>
  <c r="L118" i="1"/>
  <c r="I118" i="1"/>
  <c r="H118" i="1"/>
  <c r="J118" i="1" s="1"/>
  <c r="N118" i="1" s="1"/>
  <c r="M117" i="1"/>
  <c r="L117" i="1"/>
  <c r="I117" i="1"/>
  <c r="H117" i="1"/>
  <c r="M116" i="1"/>
  <c r="L116" i="1"/>
  <c r="I116" i="1"/>
  <c r="H116" i="1"/>
  <c r="J116" i="1" s="1"/>
  <c r="M115" i="1"/>
  <c r="L115" i="1"/>
  <c r="I115" i="1"/>
  <c r="J115" i="1" s="1"/>
  <c r="N115" i="1" s="1"/>
  <c r="H115" i="1"/>
  <c r="M114" i="1"/>
  <c r="L114" i="1"/>
  <c r="I114" i="1"/>
  <c r="J114" i="1" s="1"/>
  <c r="N114" i="1" s="1"/>
  <c r="H114" i="1"/>
  <c r="M113" i="1"/>
  <c r="L113" i="1"/>
  <c r="I113" i="1"/>
  <c r="H113" i="1"/>
  <c r="J113" i="1" s="1"/>
  <c r="N113" i="1" s="1"/>
  <c r="M112" i="1"/>
  <c r="L112" i="1"/>
  <c r="I112" i="1"/>
  <c r="H112" i="1"/>
  <c r="J112" i="1" s="1"/>
  <c r="N112" i="1" s="1"/>
  <c r="M111" i="1"/>
  <c r="L111" i="1"/>
  <c r="I111" i="1"/>
  <c r="J111" i="1" s="1"/>
  <c r="N111" i="1" s="1"/>
  <c r="H111" i="1"/>
  <c r="M110" i="1"/>
  <c r="L110" i="1"/>
  <c r="I110" i="1"/>
  <c r="J110" i="1" s="1"/>
  <c r="N110" i="1" s="1"/>
  <c r="H110" i="1"/>
  <c r="M109" i="1"/>
  <c r="L109" i="1"/>
  <c r="I109" i="1"/>
  <c r="H109" i="1"/>
  <c r="J109" i="1" s="1"/>
  <c r="M108" i="1"/>
  <c r="L108" i="1"/>
  <c r="I108" i="1"/>
  <c r="H108" i="1"/>
  <c r="P107" i="1"/>
  <c r="O107" i="1"/>
  <c r="D107" i="1"/>
  <c r="D191" i="1" s="1"/>
  <c r="C107" i="1"/>
  <c r="M106" i="1"/>
  <c r="L106" i="1"/>
  <c r="I106" i="1"/>
  <c r="H106" i="1"/>
  <c r="J106" i="1" s="1"/>
  <c r="N106" i="1" s="1"/>
  <c r="M105" i="1"/>
  <c r="L105" i="1"/>
  <c r="J105" i="1"/>
  <c r="I105" i="1"/>
  <c r="H105" i="1"/>
  <c r="M104" i="1"/>
  <c r="L104" i="1"/>
  <c r="J104" i="1"/>
  <c r="N104" i="1" s="1"/>
  <c r="I104" i="1"/>
  <c r="H104" i="1"/>
  <c r="M103" i="1"/>
  <c r="L103" i="1"/>
  <c r="I103" i="1"/>
  <c r="H103" i="1"/>
  <c r="M102" i="1"/>
  <c r="L102" i="1"/>
  <c r="I102" i="1"/>
  <c r="H102" i="1"/>
  <c r="J102" i="1" s="1"/>
  <c r="M101" i="1"/>
  <c r="L101" i="1"/>
  <c r="I101" i="1"/>
  <c r="H101" i="1"/>
  <c r="M100" i="1"/>
  <c r="L100" i="1"/>
  <c r="J100" i="1"/>
  <c r="N100" i="1" s="1"/>
  <c r="I100" i="1"/>
  <c r="H100" i="1"/>
  <c r="M99" i="1"/>
  <c r="L99" i="1"/>
  <c r="I99" i="1"/>
  <c r="H99" i="1"/>
  <c r="M98" i="1"/>
  <c r="L98" i="1"/>
  <c r="I98" i="1"/>
  <c r="H98" i="1"/>
  <c r="J98" i="1" s="1"/>
  <c r="N98" i="1" s="1"/>
  <c r="M97" i="1"/>
  <c r="L97" i="1"/>
  <c r="I97" i="1"/>
  <c r="H97" i="1"/>
  <c r="J97" i="1" s="1"/>
  <c r="N97" i="1" s="1"/>
  <c r="M96" i="1"/>
  <c r="L96" i="1"/>
  <c r="J96" i="1"/>
  <c r="N96" i="1" s="1"/>
  <c r="I96" i="1"/>
  <c r="H96" i="1"/>
  <c r="M95" i="1"/>
  <c r="L95" i="1"/>
  <c r="I95" i="1"/>
  <c r="H95" i="1"/>
  <c r="J95" i="1" s="1"/>
  <c r="N95" i="1" s="1"/>
  <c r="M94" i="1"/>
  <c r="L94" i="1"/>
  <c r="I94" i="1"/>
  <c r="H94" i="1"/>
  <c r="J94" i="1" s="1"/>
  <c r="N94" i="1" s="1"/>
  <c r="M93" i="1"/>
  <c r="L93" i="1"/>
  <c r="J93" i="1"/>
  <c r="I93" i="1"/>
  <c r="H93" i="1"/>
  <c r="M92" i="1"/>
  <c r="L92" i="1"/>
  <c r="J92" i="1"/>
  <c r="N92" i="1" s="1"/>
  <c r="I92" i="1"/>
  <c r="H92" i="1"/>
  <c r="M91" i="1"/>
  <c r="L91" i="1"/>
  <c r="I91" i="1"/>
  <c r="H91" i="1"/>
  <c r="M90" i="1"/>
  <c r="M107" i="1" s="1"/>
  <c r="L90" i="1"/>
  <c r="I90" i="1"/>
  <c r="H90" i="1"/>
  <c r="J90" i="1" s="1"/>
  <c r="P89" i="1"/>
  <c r="O89" i="1"/>
  <c r="D89" i="1"/>
  <c r="C89" i="1"/>
  <c r="M88" i="1"/>
  <c r="L88" i="1"/>
  <c r="I88" i="1"/>
  <c r="H88" i="1"/>
  <c r="J88" i="1" s="1"/>
  <c r="N88" i="1" s="1"/>
  <c r="M87" i="1"/>
  <c r="L87" i="1"/>
  <c r="I87" i="1"/>
  <c r="H87" i="1"/>
  <c r="J87" i="1" s="1"/>
  <c r="N87" i="1" s="1"/>
  <c r="M86" i="1"/>
  <c r="L86" i="1"/>
  <c r="J86" i="1"/>
  <c r="N86" i="1" s="1"/>
  <c r="I86" i="1"/>
  <c r="H86" i="1"/>
  <c r="M85" i="1"/>
  <c r="L85" i="1"/>
  <c r="I85" i="1"/>
  <c r="H85" i="1"/>
  <c r="J85" i="1" s="1"/>
  <c r="N85" i="1" s="1"/>
  <c r="M84" i="1"/>
  <c r="L84" i="1"/>
  <c r="I84" i="1"/>
  <c r="H84" i="1"/>
  <c r="J84" i="1" s="1"/>
  <c r="N84" i="1" s="1"/>
  <c r="M83" i="1"/>
  <c r="L83" i="1"/>
  <c r="J83" i="1"/>
  <c r="I83" i="1"/>
  <c r="H83" i="1"/>
  <c r="M82" i="1"/>
  <c r="L82" i="1"/>
  <c r="J82" i="1"/>
  <c r="N82" i="1" s="1"/>
  <c r="I82" i="1"/>
  <c r="H82" i="1"/>
  <c r="M81" i="1"/>
  <c r="L81" i="1"/>
  <c r="I81" i="1"/>
  <c r="H81" i="1"/>
  <c r="M80" i="1"/>
  <c r="L80" i="1"/>
  <c r="I80" i="1"/>
  <c r="H80" i="1"/>
  <c r="J80" i="1" s="1"/>
  <c r="M79" i="1"/>
  <c r="L79" i="1"/>
  <c r="I79" i="1"/>
  <c r="H79" i="1"/>
  <c r="M78" i="1"/>
  <c r="L78" i="1"/>
  <c r="J78" i="1"/>
  <c r="N78" i="1" s="1"/>
  <c r="I78" i="1"/>
  <c r="H78" i="1"/>
  <c r="M77" i="1"/>
  <c r="L77" i="1"/>
  <c r="I77" i="1"/>
  <c r="H77" i="1"/>
  <c r="M76" i="1"/>
  <c r="L76" i="1"/>
  <c r="I76" i="1"/>
  <c r="H76" i="1"/>
  <c r="J76" i="1" s="1"/>
  <c r="N76" i="1" s="1"/>
  <c r="M75" i="1"/>
  <c r="L75" i="1"/>
  <c r="I75" i="1"/>
  <c r="H75" i="1"/>
  <c r="J75" i="1" s="1"/>
  <c r="N75" i="1" s="1"/>
  <c r="M74" i="1"/>
  <c r="L74" i="1"/>
  <c r="J74" i="1"/>
  <c r="N74" i="1" s="1"/>
  <c r="I74" i="1"/>
  <c r="H74" i="1"/>
  <c r="M73" i="1"/>
  <c r="L73" i="1"/>
  <c r="I73" i="1"/>
  <c r="H73" i="1"/>
  <c r="J73" i="1" s="1"/>
  <c r="N73" i="1" s="1"/>
  <c r="M72" i="1"/>
  <c r="L72" i="1"/>
  <c r="I72" i="1"/>
  <c r="H72" i="1"/>
  <c r="J72" i="1" s="1"/>
  <c r="N72" i="1" s="1"/>
  <c r="M71" i="1"/>
  <c r="L71" i="1"/>
  <c r="J71" i="1"/>
  <c r="I71" i="1"/>
  <c r="H71" i="1"/>
  <c r="M70" i="1"/>
  <c r="L70" i="1"/>
  <c r="J70" i="1"/>
  <c r="N70" i="1" s="1"/>
  <c r="I70" i="1"/>
  <c r="H70" i="1"/>
  <c r="P69" i="1"/>
  <c r="O69" i="1"/>
  <c r="D69" i="1"/>
  <c r="C69" i="1"/>
  <c r="M68" i="1"/>
  <c r="L68" i="1"/>
  <c r="I68" i="1"/>
  <c r="H68" i="1"/>
  <c r="J68" i="1" s="1"/>
  <c r="N68" i="1" s="1"/>
  <c r="M67" i="1"/>
  <c r="L67" i="1"/>
  <c r="I67" i="1"/>
  <c r="H67" i="1"/>
  <c r="M66" i="1"/>
  <c r="L66" i="1"/>
  <c r="I66" i="1"/>
  <c r="H66" i="1"/>
  <c r="M65" i="1"/>
  <c r="L65" i="1"/>
  <c r="I65" i="1"/>
  <c r="H65" i="1"/>
  <c r="J65" i="1" s="1"/>
  <c r="N65" i="1" s="1"/>
  <c r="M64" i="1"/>
  <c r="L64" i="1"/>
  <c r="I64" i="1"/>
  <c r="H64" i="1"/>
  <c r="J64" i="1" s="1"/>
  <c r="N64" i="1" s="1"/>
  <c r="M63" i="1"/>
  <c r="L63" i="1"/>
  <c r="I63" i="1"/>
  <c r="H63" i="1"/>
  <c r="J63" i="1" s="1"/>
  <c r="N63" i="1" s="1"/>
  <c r="M62" i="1"/>
  <c r="L62" i="1"/>
  <c r="I62" i="1"/>
  <c r="H62" i="1"/>
  <c r="J62" i="1" s="1"/>
  <c r="N62" i="1" s="1"/>
  <c r="M61" i="1"/>
  <c r="L61" i="1"/>
  <c r="I61" i="1"/>
  <c r="H61" i="1"/>
  <c r="J61" i="1" s="1"/>
  <c r="N61" i="1" s="1"/>
  <c r="M60" i="1"/>
  <c r="L60" i="1"/>
  <c r="I60" i="1"/>
  <c r="H60" i="1"/>
  <c r="J60" i="1" s="1"/>
  <c r="N60" i="1" s="1"/>
  <c r="M59" i="1"/>
  <c r="L59" i="1"/>
  <c r="I59" i="1"/>
  <c r="H59" i="1"/>
  <c r="J59" i="1" s="1"/>
  <c r="N59" i="1" s="1"/>
  <c r="M58" i="1"/>
  <c r="L58" i="1"/>
  <c r="I58" i="1"/>
  <c r="H58" i="1"/>
  <c r="M57" i="1"/>
  <c r="L57" i="1"/>
  <c r="I57" i="1"/>
  <c r="H57" i="1"/>
  <c r="J57" i="1" s="1"/>
  <c r="M56" i="1"/>
  <c r="L56" i="1"/>
  <c r="I56" i="1"/>
  <c r="H56" i="1"/>
  <c r="J56" i="1" s="1"/>
  <c r="N56" i="1" s="1"/>
  <c r="M55" i="1"/>
  <c r="L55" i="1"/>
  <c r="I55" i="1"/>
  <c r="H55" i="1"/>
  <c r="M54" i="1"/>
  <c r="L54" i="1"/>
  <c r="I54" i="1"/>
  <c r="H54" i="1"/>
  <c r="M53" i="1"/>
  <c r="L53" i="1"/>
  <c r="I53" i="1"/>
  <c r="H53" i="1"/>
  <c r="J53" i="1" s="1"/>
  <c r="N53" i="1" s="1"/>
  <c r="M52" i="1"/>
  <c r="L52" i="1"/>
  <c r="I52" i="1"/>
  <c r="H52" i="1"/>
  <c r="J52" i="1" s="1"/>
  <c r="N52" i="1" s="1"/>
  <c r="M51" i="1"/>
  <c r="L51" i="1"/>
  <c r="I51" i="1"/>
  <c r="H51" i="1"/>
  <c r="M50" i="1"/>
  <c r="L50" i="1"/>
  <c r="I50" i="1"/>
  <c r="H50" i="1"/>
  <c r="M49" i="1"/>
  <c r="M69" i="1" s="1"/>
  <c r="L49" i="1"/>
  <c r="I49" i="1"/>
  <c r="H49" i="1"/>
  <c r="P48" i="1"/>
  <c r="O48" i="1"/>
  <c r="D48" i="1"/>
  <c r="C48" i="1"/>
  <c r="M47" i="1"/>
  <c r="L47" i="1"/>
  <c r="I47" i="1"/>
  <c r="J47" i="1" s="1"/>
  <c r="N47" i="1" s="1"/>
  <c r="H47" i="1"/>
  <c r="M46" i="1"/>
  <c r="L46" i="1"/>
  <c r="I46" i="1"/>
  <c r="H46" i="1"/>
  <c r="J46" i="1" s="1"/>
  <c r="N46" i="1" s="1"/>
  <c r="M45" i="1"/>
  <c r="L45" i="1"/>
  <c r="I45" i="1"/>
  <c r="H45" i="1"/>
  <c r="J45" i="1" s="1"/>
  <c r="N45" i="1" s="1"/>
  <c r="M44" i="1"/>
  <c r="L44" i="1"/>
  <c r="I44" i="1"/>
  <c r="H44" i="1"/>
  <c r="J44" i="1" s="1"/>
  <c r="N44" i="1" s="1"/>
  <c r="M43" i="1"/>
  <c r="L43" i="1"/>
  <c r="I43" i="1"/>
  <c r="H43" i="1"/>
  <c r="M42" i="1"/>
  <c r="L42" i="1"/>
  <c r="I42" i="1"/>
  <c r="J42" i="1" s="1"/>
  <c r="N42" i="1" s="1"/>
  <c r="H42" i="1"/>
  <c r="M41" i="1"/>
  <c r="L41" i="1"/>
  <c r="I41" i="1"/>
  <c r="H41" i="1"/>
  <c r="M40" i="1"/>
  <c r="L40" i="1"/>
  <c r="I40" i="1"/>
  <c r="H40" i="1"/>
  <c r="M39" i="1"/>
  <c r="L39" i="1"/>
  <c r="I39" i="1"/>
  <c r="J39" i="1" s="1"/>
  <c r="N39" i="1" s="1"/>
  <c r="H39" i="1"/>
  <c r="M38" i="1"/>
  <c r="L38" i="1"/>
  <c r="I38" i="1"/>
  <c r="H38" i="1"/>
  <c r="J38" i="1" s="1"/>
  <c r="N38" i="1" s="1"/>
  <c r="M37" i="1"/>
  <c r="L37" i="1"/>
  <c r="I37" i="1"/>
  <c r="H37" i="1"/>
  <c r="J37" i="1" s="1"/>
  <c r="N37" i="1" s="1"/>
  <c r="M36" i="1"/>
  <c r="L36" i="1"/>
  <c r="I36" i="1"/>
  <c r="H36" i="1"/>
  <c r="J36" i="1" s="1"/>
  <c r="N36" i="1" s="1"/>
  <c r="M35" i="1"/>
  <c r="L35" i="1"/>
  <c r="I35" i="1"/>
  <c r="J35" i="1" s="1"/>
  <c r="N35" i="1" s="1"/>
  <c r="H35" i="1"/>
  <c r="M34" i="1"/>
  <c r="L34" i="1"/>
  <c r="I34" i="1"/>
  <c r="J34" i="1" s="1"/>
  <c r="N34" i="1" s="1"/>
  <c r="H34" i="1"/>
  <c r="M33" i="1"/>
  <c r="L33" i="1"/>
  <c r="I33" i="1"/>
  <c r="H33" i="1"/>
  <c r="M32" i="1"/>
  <c r="L32" i="1"/>
  <c r="I32" i="1"/>
  <c r="H32" i="1"/>
  <c r="M31" i="1"/>
  <c r="L31" i="1"/>
  <c r="I31" i="1"/>
  <c r="H31" i="1"/>
  <c r="M30" i="1"/>
  <c r="L30" i="1"/>
  <c r="I30" i="1"/>
  <c r="H30" i="1"/>
  <c r="J30" i="1" s="1"/>
  <c r="N30" i="1" s="1"/>
  <c r="M29" i="1"/>
  <c r="L29" i="1"/>
  <c r="I29" i="1"/>
  <c r="H29" i="1"/>
  <c r="M28" i="1"/>
  <c r="L28" i="1"/>
  <c r="I28" i="1"/>
  <c r="H28" i="1"/>
  <c r="J28" i="1" s="1"/>
  <c r="N28" i="1" s="1"/>
  <c r="M27" i="1"/>
  <c r="L27" i="1"/>
  <c r="I27" i="1"/>
  <c r="J27" i="1" s="1"/>
  <c r="N27" i="1" s="1"/>
  <c r="H27" i="1"/>
  <c r="M26" i="1"/>
  <c r="L26" i="1"/>
  <c r="I26" i="1"/>
  <c r="H26" i="1"/>
  <c r="J26" i="1" s="1"/>
  <c r="N26" i="1" s="1"/>
  <c r="M25" i="1"/>
  <c r="L25" i="1"/>
  <c r="I25" i="1"/>
  <c r="H25" i="1"/>
  <c r="J25" i="1" s="1"/>
  <c r="M24" i="1"/>
  <c r="L24" i="1"/>
  <c r="I24" i="1"/>
  <c r="H24" i="1"/>
  <c r="M23" i="1"/>
  <c r="L23" i="1"/>
  <c r="I23" i="1"/>
  <c r="H23" i="1"/>
  <c r="M22" i="1"/>
  <c r="L22" i="1"/>
  <c r="I22" i="1"/>
  <c r="J22" i="1" s="1"/>
  <c r="N22" i="1" s="1"/>
  <c r="H22" i="1"/>
  <c r="M21" i="1"/>
  <c r="L21" i="1"/>
  <c r="I21" i="1"/>
  <c r="H21" i="1"/>
  <c r="M20" i="1"/>
  <c r="L20" i="1"/>
  <c r="I20" i="1"/>
  <c r="H20" i="1"/>
  <c r="J20" i="1" s="1"/>
  <c r="N20" i="1" s="1"/>
  <c r="M19" i="1"/>
  <c r="L19" i="1"/>
  <c r="I19" i="1"/>
  <c r="H19" i="1"/>
  <c r="M18" i="1"/>
  <c r="L18" i="1"/>
  <c r="I18" i="1"/>
  <c r="J18" i="1" s="1"/>
  <c r="N18" i="1" s="1"/>
  <c r="H18" i="1"/>
  <c r="M17" i="1"/>
  <c r="L17" i="1"/>
  <c r="I17" i="1"/>
  <c r="H17" i="1"/>
  <c r="M16" i="1"/>
  <c r="L16" i="1"/>
  <c r="I16" i="1"/>
  <c r="H16" i="1"/>
  <c r="J16" i="1" s="1"/>
  <c r="N16" i="1" s="1"/>
  <c r="M15" i="1"/>
  <c r="L15" i="1"/>
  <c r="I15" i="1"/>
  <c r="J15" i="1" s="1"/>
  <c r="N15" i="1" s="1"/>
  <c r="H15" i="1"/>
  <c r="M14" i="1"/>
  <c r="L14" i="1"/>
  <c r="I14" i="1"/>
  <c r="H14" i="1"/>
  <c r="J14" i="1" s="1"/>
  <c r="N14" i="1" s="1"/>
  <c r="M13" i="1"/>
  <c r="L13" i="1"/>
  <c r="I13" i="1"/>
  <c r="H13" i="1"/>
  <c r="J13" i="1" s="1"/>
  <c r="N13" i="1" s="1"/>
  <c r="M12" i="1"/>
  <c r="L12" i="1"/>
  <c r="I12" i="1"/>
  <c r="H12" i="1"/>
  <c r="J12" i="1" s="1"/>
  <c r="N12" i="1" s="1"/>
  <c r="M11" i="1"/>
  <c r="L11" i="1"/>
  <c r="I11" i="1"/>
  <c r="H11" i="1"/>
  <c r="M10" i="1"/>
  <c r="L10" i="1"/>
  <c r="I10" i="1"/>
  <c r="J10" i="1" s="1"/>
  <c r="N10" i="1" s="1"/>
  <c r="H10" i="1"/>
  <c r="M9" i="1"/>
  <c r="L9" i="1"/>
  <c r="I9" i="1"/>
  <c r="H9" i="1"/>
  <c r="J9" i="1" s="1"/>
  <c r="M8" i="1"/>
  <c r="L8" i="1"/>
  <c r="I8" i="1"/>
  <c r="H8" i="1"/>
  <c r="M7" i="1"/>
  <c r="L7" i="1"/>
  <c r="I7" i="1"/>
  <c r="H7" i="1"/>
  <c r="M6" i="1"/>
  <c r="L6" i="1"/>
  <c r="I6" i="1"/>
  <c r="J6" i="1" s="1"/>
  <c r="N6" i="1" s="1"/>
  <c r="H6" i="1"/>
  <c r="M5" i="1"/>
  <c r="L5" i="1"/>
  <c r="I5" i="1"/>
  <c r="H5" i="1"/>
  <c r="J31" i="1" l="1"/>
  <c r="N31" i="1" s="1"/>
  <c r="J54" i="1"/>
  <c r="N54" i="1" s="1"/>
  <c r="P191" i="1"/>
  <c r="N71" i="1"/>
  <c r="N93" i="1"/>
  <c r="C191" i="1"/>
  <c r="J151" i="1"/>
  <c r="J29" i="1"/>
  <c r="N29" i="1" s="1"/>
  <c r="O191" i="1"/>
  <c r="J11" i="1"/>
  <c r="N11" i="1" s="1"/>
  <c r="J43" i="1"/>
  <c r="N43" i="1" s="1"/>
  <c r="H69" i="1"/>
  <c r="I89" i="1"/>
  <c r="J81" i="1"/>
  <c r="N81" i="1" s="1"/>
  <c r="J103" i="1"/>
  <c r="N103" i="1" s="1"/>
  <c r="J119" i="1"/>
  <c r="N119" i="1" s="1"/>
  <c r="M161" i="1"/>
  <c r="I180" i="1"/>
  <c r="N9" i="1"/>
  <c r="N25" i="1"/>
  <c r="N57" i="1"/>
  <c r="N131" i="1"/>
  <c r="N147" i="1"/>
  <c r="N173" i="1"/>
  <c r="N187" i="1"/>
  <c r="J32" i="1"/>
  <c r="N32" i="1" s="1"/>
  <c r="J41" i="1"/>
  <c r="N41" i="1" s="1"/>
  <c r="J55" i="1"/>
  <c r="N55" i="1" s="1"/>
  <c r="I107" i="1"/>
  <c r="H129" i="1"/>
  <c r="J117" i="1"/>
  <c r="N117" i="1" s="1"/>
  <c r="J124" i="1"/>
  <c r="N124" i="1" s="1"/>
  <c r="I150" i="1"/>
  <c r="N138" i="1"/>
  <c r="J152" i="1"/>
  <c r="N152" i="1" s="1"/>
  <c r="J166" i="1"/>
  <c r="N166" i="1" s="1"/>
  <c r="M180" i="1"/>
  <c r="J7" i="1"/>
  <c r="N7" i="1" s="1"/>
  <c r="J23" i="1"/>
  <c r="N23" i="1" s="1"/>
  <c r="J66" i="1"/>
  <c r="N66" i="1" s="1"/>
  <c r="M89" i="1"/>
  <c r="J77" i="1"/>
  <c r="N77" i="1" s="1"/>
  <c r="J79" i="1"/>
  <c r="N79" i="1" s="1"/>
  <c r="N83" i="1"/>
  <c r="J99" i="1"/>
  <c r="N99" i="1" s="1"/>
  <c r="J101" i="1"/>
  <c r="N101" i="1" s="1"/>
  <c r="N105" i="1"/>
  <c r="J171" i="1"/>
  <c r="N171" i="1" s="1"/>
  <c r="J185" i="1"/>
  <c r="N185" i="1" s="1"/>
  <c r="H48" i="1"/>
  <c r="J21" i="1"/>
  <c r="N21" i="1" s="1"/>
  <c r="M129" i="1"/>
  <c r="M150" i="1"/>
  <c r="H167" i="1"/>
  <c r="J169" i="1"/>
  <c r="N169" i="1" s="1"/>
  <c r="I48" i="1"/>
  <c r="J19" i="1"/>
  <c r="N19" i="1" s="1"/>
  <c r="J51" i="1"/>
  <c r="N51" i="1" s="1"/>
  <c r="J58" i="1"/>
  <c r="N58" i="1" s="1"/>
  <c r="J91" i="1"/>
  <c r="N91" i="1" s="1"/>
  <c r="J141" i="1"/>
  <c r="N141" i="1" s="1"/>
  <c r="I167" i="1"/>
  <c r="H190" i="1"/>
  <c r="I69" i="1"/>
  <c r="N80" i="1"/>
  <c r="N102" i="1"/>
  <c r="N109" i="1"/>
  <c r="N125" i="1"/>
  <c r="N153" i="1"/>
  <c r="I190" i="1"/>
  <c r="J8" i="1"/>
  <c r="N8" i="1" s="1"/>
  <c r="M48" i="1"/>
  <c r="M191" i="1" s="1"/>
  <c r="J17" i="1"/>
  <c r="N17" i="1" s="1"/>
  <c r="J24" i="1"/>
  <c r="N24" i="1" s="1"/>
  <c r="J33" i="1"/>
  <c r="N33" i="1" s="1"/>
  <c r="J40" i="1"/>
  <c r="N40" i="1" s="1"/>
  <c r="J49" i="1"/>
  <c r="N49" i="1" s="1"/>
  <c r="J67" i="1"/>
  <c r="N67" i="1" s="1"/>
  <c r="I129" i="1"/>
  <c r="N116" i="1"/>
  <c r="H150" i="1"/>
  <c r="J139" i="1"/>
  <c r="N139" i="1" s="1"/>
  <c r="J146" i="1"/>
  <c r="N146" i="1" s="1"/>
  <c r="N160" i="1"/>
  <c r="M167" i="1"/>
  <c r="J172" i="1"/>
  <c r="N172" i="1" s="1"/>
  <c r="J186" i="1"/>
  <c r="N186" i="1" s="1"/>
  <c r="N151" i="1"/>
  <c r="J161" i="1"/>
  <c r="N168" i="1"/>
  <c r="N89" i="1"/>
  <c r="N90" i="1"/>
  <c r="I191" i="1"/>
  <c r="J108" i="1"/>
  <c r="J130" i="1"/>
  <c r="J162" i="1"/>
  <c r="H107" i="1"/>
  <c r="H161" i="1"/>
  <c r="J5" i="1"/>
  <c r="J181" i="1"/>
  <c r="H89" i="1"/>
  <c r="H180" i="1"/>
  <c r="J50" i="1"/>
  <c r="J89" i="1"/>
  <c r="J107" i="1" l="1"/>
  <c r="N180" i="1"/>
  <c r="N107" i="1"/>
  <c r="N161" i="1"/>
  <c r="J180" i="1"/>
  <c r="H191" i="1"/>
  <c r="J150" i="1"/>
  <c r="N130" i="1"/>
  <c r="N150" i="1" s="1"/>
  <c r="N191" i="1" s="1"/>
  <c r="J129" i="1"/>
  <c r="N108" i="1"/>
  <c r="N129" i="1" s="1"/>
  <c r="J69" i="1"/>
  <c r="N50" i="1"/>
  <c r="N69" i="1" s="1"/>
  <c r="J190" i="1"/>
  <c r="N181" i="1"/>
  <c r="N190" i="1" s="1"/>
  <c r="N5" i="1"/>
  <c r="N48" i="1" s="1"/>
  <c r="J48" i="1"/>
  <c r="N162" i="1"/>
  <c r="N167" i="1" s="1"/>
  <c r="J167" i="1"/>
  <c r="J191" i="1" l="1"/>
</calcChain>
</file>

<file path=xl/sharedStrings.xml><?xml version="1.0" encoding="utf-8"?>
<sst xmlns="http://schemas.openxmlformats.org/spreadsheetml/2006/main" count="393" uniqueCount="208">
  <si>
    <t>序号</t>
  </si>
  <si>
    <t>区镇（街道）</t>
  </si>
  <si>
    <t>村名</t>
  </si>
  <si>
    <t>补偿面积</t>
    <phoneticPr fontId="3" type="noConversion"/>
  </si>
  <si>
    <t>生态补
偿标准</t>
  </si>
  <si>
    <t>考核得分</t>
  </si>
  <si>
    <t>补偿资金</t>
  </si>
  <si>
    <t>申请水稻田生态补偿（元）</t>
  </si>
  <si>
    <t>是否整村入股</t>
  </si>
  <si>
    <t>整村流转生态补偿标准</t>
    <phoneticPr fontId="3" type="noConversion"/>
  </si>
  <si>
    <t>整村流转生态补偿资金</t>
    <phoneticPr fontId="3" type="noConversion"/>
  </si>
  <si>
    <t>合计</t>
    <phoneticPr fontId="3" type="noConversion"/>
  </si>
  <si>
    <t>已拨付</t>
    <phoneticPr fontId="3" type="noConversion"/>
  </si>
  <si>
    <t>本次拨付</t>
    <phoneticPr fontId="3" type="noConversion"/>
  </si>
  <si>
    <t>固定补偿</t>
  </si>
  <si>
    <t>考核补偿</t>
  </si>
  <si>
    <t>汾湖高新区（黎里镇）</t>
  </si>
  <si>
    <t>是</t>
  </si>
  <si>
    <t>否</t>
  </si>
  <si>
    <r>
      <t>小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3"/>
        <charset val="134"/>
      </rPr>
      <t>计</t>
    </r>
  </si>
  <si>
    <t>吴江高新区（盛泽镇）</t>
  </si>
  <si>
    <r>
      <t>七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都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镇</t>
    </r>
  </si>
  <si>
    <r>
      <t>桃 源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镇</t>
    </r>
  </si>
  <si>
    <r>
      <t>震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泽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镇</t>
    </r>
  </si>
  <si>
    <r>
      <t>平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镇</t>
    </r>
  </si>
  <si>
    <t xml:space="preserve">同 里 镇 </t>
  </si>
  <si>
    <t>江陵街道</t>
  </si>
  <si>
    <t>横 扇 街 道</t>
  </si>
  <si>
    <t>八 坼 街 道</t>
  </si>
  <si>
    <r>
      <t>总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3"/>
        <charset val="134"/>
      </rPr>
      <t>计</t>
    </r>
  </si>
  <si>
    <t xml:space="preserve"> 2021年吴江区水稻田生态补偿面积及资金审核结果公示表</t>
    <phoneticPr fontId="3" type="noConversion"/>
  </si>
  <si>
    <t>单位：元、亩</t>
    <phoneticPr fontId="3" type="noConversion"/>
  </si>
  <si>
    <t>大潮村</t>
  </si>
  <si>
    <t>雪巷村</t>
  </si>
  <si>
    <t>禾田村
(原蚬南村)</t>
  </si>
  <si>
    <t>禾田村
(原群众村)</t>
  </si>
  <si>
    <t>跃胜村</t>
  </si>
  <si>
    <t>新钢村</t>
  </si>
  <si>
    <t>杨文头村</t>
  </si>
  <si>
    <t>红旗村</t>
  </si>
  <si>
    <t>星谊村</t>
  </si>
  <si>
    <t>梅石村</t>
  </si>
  <si>
    <t>银杏村</t>
  </si>
  <si>
    <t>东联村</t>
  </si>
  <si>
    <t>港南村</t>
  </si>
  <si>
    <t>高新村</t>
  </si>
  <si>
    <t>龙泾村</t>
  </si>
  <si>
    <t>芦东村</t>
  </si>
  <si>
    <t>东秋村</t>
  </si>
  <si>
    <t>三好村</t>
  </si>
  <si>
    <t>莘南村</t>
  </si>
  <si>
    <t>莘西村</t>
  </si>
  <si>
    <t>伟明村</t>
  </si>
  <si>
    <t>元荡村</t>
  </si>
  <si>
    <t>新鹤村
(原元鹤村)</t>
  </si>
  <si>
    <t>东胜村</t>
  </si>
  <si>
    <t>梅墩村</t>
  </si>
  <si>
    <t>黎星村</t>
  </si>
  <si>
    <t>汾湖村</t>
  </si>
  <si>
    <t>新鹤村
(原浮楼村)</t>
  </si>
  <si>
    <t>沈家港村</t>
  </si>
  <si>
    <t>永新村</t>
  </si>
  <si>
    <t>大长港村</t>
  </si>
  <si>
    <t>川心港村</t>
  </si>
  <si>
    <t>黎阳村</t>
  </si>
  <si>
    <t>黎花村</t>
  </si>
  <si>
    <t>建南村</t>
  </si>
  <si>
    <t>雄锋村</t>
  </si>
  <si>
    <t>史北村</t>
  </si>
  <si>
    <t>华莺村</t>
  </si>
  <si>
    <t>大联村</t>
  </si>
  <si>
    <t>方联村</t>
  </si>
  <si>
    <t>汤角村</t>
  </si>
  <si>
    <t>青石村</t>
  </si>
  <si>
    <t>乌桥村</t>
  </si>
  <si>
    <t>永和村</t>
  </si>
  <si>
    <t xml:space="preserve">圣塘村 </t>
  </si>
  <si>
    <t>兴桥村</t>
  </si>
  <si>
    <t>群铁村</t>
  </si>
  <si>
    <t>前跃村</t>
  </si>
  <si>
    <t>幸福村</t>
  </si>
  <si>
    <t>黄家溪村</t>
  </si>
  <si>
    <t>北角村</t>
  </si>
  <si>
    <t>胜天村</t>
  </si>
  <si>
    <t>荷花村</t>
  </si>
  <si>
    <t>坛丘村</t>
  </si>
  <si>
    <t>双溪村</t>
  </si>
  <si>
    <t>北旺村</t>
  </si>
  <si>
    <t>南塘村</t>
  </si>
  <si>
    <t>大谢村</t>
  </si>
  <si>
    <t>桥南村</t>
  </si>
  <si>
    <t>龙北村</t>
  </si>
  <si>
    <t xml:space="preserve">庄平村 </t>
  </si>
  <si>
    <t>沈家村</t>
  </si>
  <si>
    <t>寺西洋村</t>
  </si>
  <si>
    <t xml:space="preserve"> 群幸村</t>
  </si>
  <si>
    <t>太浦闸村</t>
  </si>
  <si>
    <t>开弦弓村</t>
  </si>
  <si>
    <t>丰田村</t>
  </si>
  <si>
    <t>庙港村</t>
  </si>
  <si>
    <t>吴溇村</t>
  </si>
  <si>
    <t>盛庄村</t>
  </si>
  <si>
    <t>吴越村</t>
  </si>
  <si>
    <t>东庙桥村</t>
  </si>
  <si>
    <t>菱田村</t>
  </si>
  <si>
    <t>东风村</t>
  </si>
  <si>
    <t>隐读村</t>
  </si>
  <si>
    <t>望湖村</t>
  </si>
  <si>
    <t>双塔桥村</t>
  </si>
  <si>
    <t>光荣村</t>
  </si>
  <si>
    <t>长桥村</t>
  </si>
  <si>
    <t>联漾村</t>
  </si>
  <si>
    <t>联强村</t>
  </si>
  <si>
    <t>爃烂村</t>
  </si>
  <si>
    <t>广福村</t>
  </si>
  <si>
    <t>利群村</t>
  </si>
  <si>
    <t>戴家浜村</t>
  </si>
  <si>
    <t>宅里桥村</t>
  </si>
  <si>
    <t>前窑村</t>
  </si>
  <si>
    <t>九里桥村</t>
  </si>
  <si>
    <t>杏花村</t>
  </si>
  <si>
    <t>大德村</t>
  </si>
  <si>
    <t>文民村</t>
  </si>
  <si>
    <t>瑾下浜村</t>
  </si>
  <si>
    <t>天亮浜村</t>
  </si>
  <si>
    <t>青云村</t>
  </si>
  <si>
    <t>陶墩村</t>
  </si>
  <si>
    <t>梵香村</t>
  </si>
  <si>
    <t>新和村</t>
  </si>
  <si>
    <t>水家港村</t>
  </si>
  <si>
    <t>新蕾村</t>
  </si>
  <si>
    <t>曹村村</t>
  </si>
  <si>
    <t>大船港村</t>
  </si>
  <si>
    <t>贯桥村</t>
  </si>
  <si>
    <t>花木桥村</t>
  </si>
  <si>
    <t>金星村</t>
  </si>
  <si>
    <t>蠡泽村</t>
  </si>
  <si>
    <t>联星村</t>
  </si>
  <si>
    <t>龙降桥村</t>
  </si>
  <si>
    <t>齐心村</t>
  </si>
  <si>
    <t>前港村</t>
  </si>
  <si>
    <t>三扇村</t>
  </si>
  <si>
    <t>双阳村</t>
  </si>
  <si>
    <t>桃花庄村</t>
  </si>
  <si>
    <t>夏家斗村</t>
  </si>
  <si>
    <t>新乐村</t>
  </si>
  <si>
    <t>新幸村</t>
  </si>
  <si>
    <t>兴华村</t>
  </si>
  <si>
    <t>永乐村</t>
  </si>
  <si>
    <t>长家湾村</t>
  </si>
  <si>
    <t>众安桥村</t>
  </si>
  <si>
    <t>朱家浜村</t>
  </si>
  <si>
    <t>群星村</t>
  </si>
  <si>
    <t>金联村</t>
  </si>
  <si>
    <t>联丰村</t>
  </si>
  <si>
    <t>胜墩村</t>
  </si>
  <si>
    <t>中鲈村</t>
  </si>
  <si>
    <t>上横村</t>
  </si>
  <si>
    <t>平西村</t>
  </si>
  <si>
    <t>溪港村</t>
  </si>
  <si>
    <t>南杨村</t>
  </si>
  <si>
    <t>顾扇村</t>
  </si>
  <si>
    <t>莺湖村</t>
  </si>
  <si>
    <t>万心村</t>
  </si>
  <si>
    <t>庙头村</t>
  </si>
  <si>
    <t>联合村</t>
  </si>
  <si>
    <t>双浜村</t>
  </si>
  <si>
    <t>龙南村</t>
  </si>
  <si>
    <t>三官桥村</t>
  </si>
  <si>
    <t>新南村</t>
  </si>
  <si>
    <t>平安村</t>
  </si>
  <si>
    <t>秋泽村</t>
  </si>
  <si>
    <t>北联村</t>
  </si>
  <si>
    <t>合心村</t>
  </si>
  <si>
    <t>肖甸湖村</t>
  </si>
  <si>
    <t>白蚬湖村</t>
  </si>
  <si>
    <t>湘溇村</t>
  </si>
  <si>
    <t>屯南村</t>
  </si>
  <si>
    <t>叶建村</t>
  </si>
  <si>
    <t>文厍村
(原田厍村)</t>
  </si>
  <si>
    <t>文厍村
(原文安村)</t>
  </si>
  <si>
    <t>九里湖村</t>
  </si>
  <si>
    <t>联兴村
(原仪塔村)</t>
  </si>
  <si>
    <t>叶泽湖村
(原栅桥村)</t>
  </si>
  <si>
    <t>叶泽湖村
(原方尖港村)</t>
  </si>
  <si>
    <t>叶津村
(原叶泽村)</t>
  </si>
  <si>
    <t>叶津村
(原龙津村)</t>
  </si>
  <si>
    <t>安湖村</t>
  </si>
  <si>
    <t>北横村</t>
  </si>
  <si>
    <t>沧洲村</t>
  </si>
  <si>
    <t>诚心村</t>
  </si>
  <si>
    <t>太浦河村</t>
  </si>
  <si>
    <t>圣牛村</t>
  </si>
  <si>
    <t>双湾村</t>
  </si>
  <si>
    <t>四都村</t>
  </si>
  <si>
    <t>菀南村</t>
  </si>
  <si>
    <t>星字湾村</t>
  </si>
  <si>
    <t>姚家港村</t>
  </si>
  <si>
    <t>叶家港村</t>
  </si>
  <si>
    <t>练聚村</t>
  </si>
  <si>
    <t>直港村</t>
  </si>
  <si>
    <t>石铁村</t>
  </si>
  <si>
    <t>汤华村</t>
  </si>
  <si>
    <t>新营村</t>
  </si>
  <si>
    <t>农创村</t>
  </si>
  <si>
    <t>黑龙村</t>
  </si>
  <si>
    <t>双联村 
(原友联村)</t>
  </si>
  <si>
    <t>双联村 
(原联民村)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</si>
</sst>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0.0_ "/>
    <numFmt numFmtId="179" formatCode="0.00_);[Red]\(0.00\)"/>
    <numFmt numFmtId="180" formatCode="0.000_ "/>
  </numFmts>
  <fonts count="18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方正小标宋_GBK"/>
      <family val="4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9"/>
      <color rgb="FFFF0000"/>
      <name val="宋体"/>
      <family val="3"/>
      <charset val="134"/>
    </font>
    <font>
      <sz val="11"/>
      <color theme="1"/>
      <name val="Times New Roman"/>
      <family val="1"/>
    </font>
    <font>
      <sz val="10"/>
      <name val="宋体"/>
      <family val="3"/>
      <charset val="134"/>
      <scheme val="major"/>
    </font>
    <font>
      <sz val="8"/>
      <name val="宋体"/>
      <family val="3"/>
      <charset val="134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9" fontId="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shrinkToFit="1"/>
    </xf>
    <xf numFmtId="177" fontId="12" fillId="0" borderId="16" xfId="0" applyNumberFormat="1" applyFont="1" applyBorder="1" applyAlignment="1">
      <alignment horizontal="center" vertical="center" shrinkToFit="1"/>
    </xf>
    <xf numFmtId="177" fontId="12" fillId="0" borderId="17" xfId="0" applyNumberFormat="1" applyFont="1" applyBorder="1" applyAlignment="1">
      <alignment horizontal="center" vertical="center" shrinkToFit="1"/>
    </xf>
    <xf numFmtId="177" fontId="12" fillId="0" borderId="18" xfId="0" applyNumberFormat="1" applyFont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 shrinkToFit="1"/>
    </xf>
    <xf numFmtId="9" fontId="9" fillId="0" borderId="0" xfId="0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 shrinkToFit="1"/>
    </xf>
    <xf numFmtId="177" fontId="12" fillId="0" borderId="17" xfId="0" applyNumberFormat="1" applyFont="1" applyFill="1" applyBorder="1" applyAlignment="1">
      <alignment horizontal="center" vertical="center" shrinkToFit="1"/>
    </xf>
    <xf numFmtId="177" fontId="12" fillId="0" borderId="18" xfId="0" applyNumberFormat="1" applyFont="1" applyFill="1" applyBorder="1" applyAlignment="1">
      <alignment horizontal="center" vertical="center" shrinkToFit="1"/>
    </xf>
    <xf numFmtId="177" fontId="6" fillId="0" borderId="8" xfId="0" applyNumberFormat="1" applyFont="1" applyBorder="1" applyAlignment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80" fontId="16" fillId="0" borderId="0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77" fontId="17" fillId="3" borderId="16" xfId="0" applyNumberFormat="1" applyFont="1" applyFill="1" applyBorder="1" applyAlignment="1">
      <alignment horizontal="center" vertical="center" shrinkToFit="1"/>
    </xf>
    <xf numFmtId="177" fontId="17" fillId="3" borderId="17" xfId="0" applyNumberFormat="1" applyFont="1" applyFill="1" applyBorder="1" applyAlignment="1">
      <alignment horizontal="center" vertical="center" shrinkToFit="1"/>
    </xf>
    <xf numFmtId="177" fontId="17" fillId="3" borderId="18" xfId="0" applyNumberFormat="1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wrapText="1"/>
    </xf>
    <xf numFmtId="179" fontId="6" fillId="0" borderId="8" xfId="0" applyNumberFormat="1" applyFont="1" applyBorder="1" applyAlignment="1">
      <alignment horizontal="center" vertical="center" wrapText="1"/>
    </xf>
    <xf numFmtId="179" fontId="17" fillId="3" borderId="16" xfId="0" applyNumberFormat="1" applyFont="1" applyFill="1" applyBorder="1" applyAlignment="1">
      <alignment horizontal="center" vertical="center" shrinkToFit="1"/>
    </xf>
    <xf numFmtId="179" fontId="17" fillId="3" borderId="17" xfId="0" applyNumberFormat="1" applyFont="1" applyFill="1" applyBorder="1" applyAlignment="1">
      <alignment horizontal="center" vertical="center" shrinkToFit="1"/>
    </xf>
    <xf numFmtId="179" fontId="17" fillId="3" borderId="18" xfId="0" applyNumberFormat="1" applyFont="1" applyFill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 shrinkToFit="1"/>
    </xf>
    <xf numFmtId="177" fontId="12" fillId="0" borderId="20" xfId="0" applyNumberFormat="1" applyFont="1" applyBorder="1" applyAlignment="1">
      <alignment horizontal="center" vertical="center" shrinkToFit="1"/>
    </xf>
    <xf numFmtId="177" fontId="12" fillId="0" borderId="25" xfId="0" applyNumberFormat="1" applyFont="1" applyBorder="1" applyAlignment="1">
      <alignment horizontal="center" vertical="center" shrinkToFit="1"/>
    </xf>
    <xf numFmtId="177" fontId="12" fillId="0" borderId="26" xfId="0" applyNumberFormat="1" applyFont="1" applyBorder="1" applyAlignment="1">
      <alignment horizontal="center" vertical="center" shrinkToFit="1"/>
    </xf>
    <xf numFmtId="177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1"/>
  <sheetViews>
    <sheetView tabSelected="1" zoomScale="85" workbookViewId="0">
      <pane ySplit="4" topLeftCell="A5" activePane="bottomLeft" state="frozen"/>
      <selection pane="bottomLeft" activeCell="R6" sqref="R6"/>
    </sheetView>
  </sheetViews>
  <sheetFormatPr defaultColWidth="9" defaultRowHeight="15.6" x14ac:dyDescent="0.25"/>
  <cols>
    <col min="1" max="1" width="4.69921875" style="2" customWidth="1"/>
    <col min="2" max="2" width="4.59765625" style="2" customWidth="1"/>
    <col min="3" max="3" width="11.59765625" style="2" customWidth="1"/>
    <col min="4" max="4" width="10.3984375" style="2" customWidth="1"/>
    <col min="5" max="6" width="4.69921875" style="2" customWidth="1"/>
    <col min="7" max="7" width="5.8984375" style="2" customWidth="1"/>
    <col min="8" max="9" width="12.59765625" style="2" customWidth="1"/>
    <col min="10" max="10" width="12.59765625" style="2" hidden="1" customWidth="1"/>
    <col min="11" max="11" width="3.3984375" style="2" customWidth="1"/>
    <col min="12" max="12" width="5.296875" style="2" customWidth="1"/>
    <col min="13" max="13" width="12.59765625" style="91" customWidth="1"/>
    <col min="14" max="14" width="12.19921875" style="92" customWidth="1"/>
    <col min="15" max="15" width="10" style="5" customWidth="1"/>
    <col min="16" max="16" width="12.59765625" style="5" customWidth="1"/>
    <col min="17" max="17" width="11.3984375" style="2" bestFit="1" customWidth="1"/>
    <col min="18" max="16384" width="9" style="2"/>
  </cols>
  <sheetData>
    <row r="1" spans="1:24" ht="33" customHeight="1" x14ac:dyDescent="0.25">
      <c r="A1" s="93" t="s">
        <v>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"/>
      <c r="R1" s="1"/>
      <c r="S1" s="1"/>
      <c r="T1" s="1"/>
      <c r="U1" s="1"/>
      <c r="V1" s="1"/>
      <c r="W1" s="1"/>
    </row>
    <row r="2" spans="1:24" s="5" customFormat="1" ht="15.6" customHeight="1" thickBot="1" x14ac:dyDescent="0.3">
      <c r="A2" s="94"/>
      <c r="B2" s="94"/>
      <c r="C2" s="94"/>
      <c r="D2" s="94"/>
      <c r="E2" s="3"/>
      <c r="F2" s="3"/>
      <c r="G2" s="3"/>
      <c r="H2" s="3"/>
      <c r="I2" s="3"/>
      <c r="J2" s="4"/>
      <c r="M2" s="6"/>
      <c r="O2" s="95" t="s">
        <v>31</v>
      </c>
      <c r="P2" s="95"/>
      <c r="Q2" s="4"/>
      <c r="R2" s="4"/>
      <c r="S2" s="4"/>
      <c r="T2" s="4"/>
      <c r="U2" s="4"/>
      <c r="V2" s="4"/>
      <c r="W2" s="4"/>
    </row>
    <row r="3" spans="1:24" s="5" customFormat="1" ht="50.25" customHeight="1" x14ac:dyDescent="0.25">
      <c r="A3" s="96" t="s">
        <v>0</v>
      </c>
      <c r="B3" s="98" t="s">
        <v>1</v>
      </c>
      <c r="C3" s="98" t="s">
        <v>2</v>
      </c>
      <c r="D3" s="98" t="s">
        <v>3</v>
      </c>
      <c r="E3" s="100" t="s">
        <v>4</v>
      </c>
      <c r="F3" s="100"/>
      <c r="G3" s="100" t="s">
        <v>5</v>
      </c>
      <c r="H3" s="102" t="s">
        <v>6</v>
      </c>
      <c r="I3" s="102"/>
      <c r="J3" s="115" t="s">
        <v>7</v>
      </c>
      <c r="K3" s="98" t="s">
        <v>8</v>
      </c>
      <c r="L3" s="98" t="s">
        <v>9</v>
      </c>
      <c r="M3" s="115" t="s">
        <v>10</v>
      </c>
      <c r="N3" s="117" t="s">
        <v>11</v>
      </c>
      <c r="O3" s="119" t="s">
        <v>12</v>
      </c>
      <c r="P3" s="106" t="s">
        <v>13</v>
      </c>
      <c r="Q3" s="7"/>
      <c r="R3" s="7"/>
      <c r="S3" s="8"/>
      <c r="T3" s="9"/>
      <c r="U3" s="10"/>
      <c r="V3" s="8"/>
      <c r="W3" s="9"/>
      <c r="X3" s="11"/>
    </row>
    <row r="4" spans="1:24" s="5" customFormat="1" ht="54.6" customHeight="1" x14ac:dyDescent="0.25">
      <c r="A4" s="97"/>
      <c r="B4" s="99"/>
      <c r="C4" s="99"/>
      <c r="D4" s="99"/>
      <c r="E4" s="12" t="s">
        <v>14</v>
      </c>
      <c r="F4" s="12" t="s">
        <v>15</v>
      </c>
      <c r="G4" s="101"/>
      <c r="H4" s="13" t="s">
        <v>14</v>
      </c>
      <c r="I4" s="13" t="s">
        <v>15</v>
      </c>
      <c r="J4" s="116"/>
      <c r="K4" s="99"/>
      <c r="L4" s="99"/>
      <c r="M4" s="116"/>
      <c r="N4" s="118"/>
      <c r="O4" s="120"/>
      <c r="P4" s="107"/>
      <c r="Q4" s="14"/>
      <c r="R4" s="14"/>
      <c r="S4" s="15"/>
      <c r="T4" s="15"/>
      <c r="U4" s="16"/>
      <c r="V4" s="16"/>
      <c r="W4" s="15"/>
      <c r="X4" s="11"/>
    </row>
    <row r="5" spans="1:24" s="5" customFormat="1" ht="16.5" customHeight="1" x14ac:dyDescent="0.25">
      <c r="A5" s="17">
        <v>1</v>
      </c>
      <c r="B5" s="108" t="s">
        <v>16</v>
      </c>
      <c r="C5" s="18" t="s">
        <v>32</v>
      </c>
      <c r="D5" s="18">
        <v>1136.1199999999999</v>
      </c>
      <c r="E5" s="19">
        <v>220</v>
      </c>
      <c r="F5" s="20">
        <v>200</v>
      </c>
      <c r="G5" s="18">
        <v>72.5</v>
      </c>
      <c r="H5" s="18">
        <f>D5*E5</f>
        <v>249946.39999999997</v>
      </c>
      <c r="I5" s="18">
        <f>D5*G5*2</f>
        <v>164737.4</v>
      </c>
      <c r="J5" s="18">
        <f>H5+I5</f>
        <v>414683.79999999993</v>
      </c>
      <c r="K5" s="21" t="s">
        <v>17</v>
      </c>
      <c r="L5" s="21">
        <f>IF(K5="是",280,0)</f>
        <v>280</v>
      </c>
      <c r="M5" s="21">
        <f t="shared" ref="M5:M47" si="0">IF(K5="是",D5*280,0)</f>
        <v>318113.59999999998</v>
      </c>
      <c r="N5" s="22">
        <f>SUM(J5+M5)</f>
        <v>732797.39999999991</v>
      </c>
      <c r="O5" s="23">
        <v>568060</v>
      </c>
      <c r="P5" s="24">
        <v>164737.4</v>
      </c>
      <c r="Q5" s="14"/>
      <c r="R5" s="14"/>
      <c r="S5" s="15"/>
      <c r="T5" s="15"/>
      <c r="U5" s="16"/>
      <c r="V5" s="16"/>
      <c r="W5" s="15"/>
      <c r="X5" s="11"/>
    </row>
    <row r="6" spans="1:24" s="5" customFormat="1" ht="16.5" customHeight="1" x14ac:dyDescent="0.25">
      <c r="A6" s="17">
        <v>2</v>
      </c>
      <c r="B6" s="109"/>
      <c r="C6" s="18" t="s">
        <v>33</v>
      </c>
      <c r="D6" s="18">
        <v>684.9</v>
      </c>
      <c r="E6" s="25">
        <v>220</v>
      </c>
      <c r="F6" s="26">
        <v>200</v>
      </c>
      <c r="G6" s="18">
        <v>73</v>
      </c>
      <c r="H6" s="18">
        <f t="shared" ref="H6:H68" si="1">D6*E6</f>
        <v>150678</v>
      </c>
      <c r="I6" s="18">
        <f t="shared" ref="I6:I68" si="2">D6*G6*2</f>
        <v>99995.4</v>
      </c>
      <c r="J6" s="18">
        <f t="shared" ref="J6:J68" si="3">H6+I6</f>
        <v>250673.4</v>
      </c>
      <c r="K6" s="21" t="s">
        <v>17</v>
      </c>
      <c r="L6" s="21">
        <f t="shared" ref="L6:L47" si="4">IF(K6="是",280,0)</f>
        <v>280</v>
      </c>
      <c r="M6" s="21">
        <f t="shared" si="0"/>
        <v>191772</v>
      </c>
      <c r="N6" s="22">
        <f t="shared" ref="N6:N68" si="5">SUM(J6+M6)</f>
        <v>442445.4</v>
      </c>
      <c r="O6" s="23">
        <v>342450</v>
      </c>
      <c r="P6" s="24">
        <v>99995.4</v>
      </c>
      <c r="Q6" s="14"/>
      <c r="R6" s="14"/>
      <c r="S6" s="15"/>
      <c r="T6" s="15"/>
      <c r="U6" s="16"/>
      <c r="V6" s="16"/>
      <c r="W6" s="15"/>
      <c r="X6" s="11"/>
    </row>
    <row r="7" spans="1:24" s="5" customFormat="1" ht="31.95" customHeight="1" x14ac:dyDescent="0.25">
      <c r="A7" s="17">
        <v>3</v>
      </c>
      <c r="B7" s="109"/>
      <c r="C7" s="18" t="s">
        <v>34</v>
      </c>
      <c r="D7" s="18">
        <v>244.66</v>
      </c>
      <c r="E7" s="25">
        <v>220</v>
      </c>
      <c r="F7" s="26">
        <v>200</v>
      </c>
      <c r="G7" s="18">
        <v>70</v>
      </c>
      <c r="H7" s="18">
        <f t="shared" si="1"/>
        <v>53825.2</v>
      </c>
      <c r="I7" s="18">
        <f t="shared" si="2"/>
        <v>34252.400000000001</v>
      </c>
      <c r="J7" s="18">
        <f t="shared" si="3"/>
        <v>88077.6</v>
      </c>
      <c r="K7" s="21" t="s">
        <v>18</v>
      </c>
      <c r="L7" s="21">
        <f t="shared" si="4"/>
        <v>0</v>
      </c>
      <c r="M7" s="21">
        <f t="shared" si="0"/>
        <v>0</v>
      </c>
      <c r="N7" s="22">
        <f t="shared" si="5"/>
        <v>88077.6</v>
      </c>
      <c r="O7" s="23">
        <v>53825</v>
      </c>
      <c r="P7" s="24">
        <v>34252.6</v>
      </c>
      <c r="Q7" s="14"/>
      <c r="R7" s="14"/>
      <c r="S7" s="15"/>
      <c r="T7" s="15"/>
      <c r="U7" s="16"/>
      <c r="V7" s="16"/>
      <c r="W7" s="15"/>
      <c r="X7" s="11"/>
    </row>
    <row r="8" spans="1:24" s="5" customFormat="1" ht="31.95" customHeight="1" x14ac:dyDescent="0.25">
      <c r="A8" s="17">
        <v>4</v>
      </c>
      <c r="B8" s="109"/>
      <c r="C8" s="18" t="s">
        <v>35</v>
      </c>
      <c r="D8" s="18">
        <v>604.91999999999996</v>
      </c>
      <c r="E8" s="25">
        <v>220</v>
      </c>
      <c r="F8" s="26">
        <v>200</v>
      </c>
      <c r="G8" s="18">
        <v>70</v>
      </c>
      <c r="H8" s="18">
        <f t="shared" si="1"/>
        <v>133082.4</v>
      </c>
      <c r="I8" s="18">
        <f t="shared" si="2"/>
        <v>84688.799999999988</v>
      </c>
      <c r="J8" s="18">
        <f t="shared" si="3"/>
        <v>217771.19999999998</v>
      </c>
      <c r="K8" s="21" t="s">
        <v>17</v>
      </c>
      <c r="L8" s="21">
        <f t="shared" si="4"/>
        <v>280</v>
      </c>
      <c r="M8" s="21">
        <f t="shared" si="0"/>
        <v>169377.59999999998</v>
      </c>
      <c r="N8" s="22">
        <f t="shared" si="5"/>
        <v>387148.79999999993</v>
      </c>
      <c r="O8" s="23">
        <v>302460</v>
      </c>
      <c r="P8" s="24">
        <v>84688.8</v>
      </c>
      <c r="Q8" s="14"/>
      <c r="R8" s="14"/>
      <c r="S8" s="15"/>
      <c r="T8" s="15"/>
      <c r="U8" s="16"/>
      <c r="V8" s="16"/>
      <c r="W8" s="15"/>
      <c r="X8" s="11"/>
    </row>
    <row r="9" spans="1:24" s="5" customFormat="1" ht="16.5" customHeight="1" x14ac:dyDescent="0.25">
      <c r="A9" s="17">
        <v>5</v>
      </c>
      <c r="B9" s="109"/>
      <c r="C9" s="18" t="s">
        <v>36</v>
      </c>
      <c r="D9" s="18">
        <v>1629.7</v>
      </c>
      <c r="E9" s="25">
        <v>220</v>
      </c>
      <c r="F9" s="26">
        <v>200</v>
      </c>
      <c r="G9" s="18">
        <v>70.5</v>
      </c>
      <c r="H9" s="18">
        <f t="shared" si="1"/>
        <v>358534</v>
      </c>
      <c r="I9" s="18">
        <f t="shared" si="2"/>
        <v>229787.7</v>
      </c>
      <c r="J9" s="18">
        <f t="shared" si="3"/>
        <v>588321.69999999995</v>
      </c>
      <c r="K9" s="21" t="s">
        <v>17</v>
      </c>
      <c r="L9" s="21">
        <f t="shared" si="4"/>
        <v>280</v>
      </c>
      <c r="M9" s="21">
        <f t="shared" si="0"/>
        <v>456316</v>
      </c>
      <c r="N9" s="22">
        <f t="shared" si="5"/>
        <v>1044637.7</v>
      </c>
      <c r="O9" s="23">
        <v>814850</v>
      </c>
      <c r="P9" s="24">
        <v>229787.7</v>
      </c>
      <c r="Q9" s="14"/>
      <c r="R9" s="14"/>
      <c r="S9" s="15"/>
      <c r="T9" s="15"/>
      <c r="U9" s="16"/>
      <c r="V9" s="16"/>
      <c r="W9" s="15"/>
      <c r="X9" s="11"/>
    </row>
    <row r="10" spans="1:24" s="5" customFormat="1" ht="16.5" customHeight="1" x14ac:dyDescent="0.25">
      <c r="A10" s="17">
        <v>6</v>
      </c>
      <c r="B10" s="109"/>
      <c r="C10" s="18" t="s">
        <v>37</v>
      </c>
      <c r="D10" s="18">
        <v>871.24</v>
      </c>
      <c r="E10" s="25">
        <v>220</v>
      </c>
      <c r="F10" s="26">
        <v>200</v>
      </c>
      <c r="G10" s="18">
        <v>75</v>
      </c>
      <c r="H10" s="18">
        <f t="shared" si="1"/>
        <v>191672.8</v>
      </c>
      <c r="I10" s="18">
        <f t="shared" si="2"/>
        <v>130686</v>
      </c>
      <c r="J10" s="18">
        <f t="shared" si="3"/>
        <v>322358.8</v>
      </c>
      <c r="K10" s="21" t="s">
        <v>17</v>
      </c>
      <c r="L10" s="21">
        <f t="shared" si="4"/>
        <v>280</v>
      </c>
      <c r="M10" s="21">
        <f t="shared" si="0"/>
        <v>243947.2</v>
      </c>
      <c r="N10" s="22">
        <f t="shared" si="5"/>
        <v>566306</v>
      </c>
      <c r="O10" s="23">
        <v>435620</v>
      </c>
      <c r="P10" s="24">
        <v>130686</v>
      </c>
      <c r="Q10" s="14"/>
      <c r="R10" s="14"/>
      <c r="S10" s="15"/>
      <c r="T10" s="15"/>
      <c r="U10" s="16"/>
      <c r="V10" s="16"/>
      <c r="W10" s="15"/>
      <c r="X10" s="11"/>
    </row>
    <row r="11" spans="1:24" s="5" customFormat="1" ht="16.5" customHeight="1" x14ac:dyDescent="0.25">
      <c r="A11" s="17">
        <v>7</v>
      </c>
      <c r="B11" s="109"/>
      <c r="C11" s="18" t="s">
        <v>38</v>
      </c>
      <c r="D11" s="18">
        <v>460.74</v>
      </c>
      <c r="E11" s="25">
        <v>220</v>
      </c>
      <c r="F11" s="26">
        <v>200</v>
      </c>
      <c r="G11" s="18">
        <v>100</v>
      </c>
      <c r="H11" s="18">
        <f t="shared" si="1"/>
        <v>101362.8</v>
      </c>
      <c r="I11" s="18">
        <f t="shared" si="2"/>
        <v>92148</v>
      </c>
      <c r="J11" s="18">
        <f t="shared" si="3"/>
        <v>193510.8</v>
      </c>
      <c r="K11" s="21" t="s">
        <v>18</v>
      </c>
      <c r="L11" s="21">
        <f t="shared" si="4"/>
        <v>0</v>
      </c>
      <c r="M11" s="21">
        <f t="shared" si="0"/>
        <v>0</v>
      </c>
      <c r="N11" s="22">
        <f t="shared" si="5"/>
        <v>193510.8</v>
      </c>
      <c r="O11" s="23">
        <v>101363</v>
      </c>
      <c r="P11" s="24">
        <v>92147.8</v>
      </c>
      <c r="Q11" s="14"/>
      <c r="R11" s="14"/>
      <c r="S11" s="15"/>
      <c r="T11" s="15"/>
      <c r="U11" s="16"/>
      <c r="V11" s="16"/>
      <c r="W11" s="15"/>
      <c r="X11" s="11"/>
    </row>
    <row r="12" spans="1:24" s="5" customFormat="1" ht="16.5" customHeight="1" x14ac:dyDescent="0.25">
      <c r="A12" s="17">
        <v>8</v>
      </c>
      <c r="B12" s="109"/>
      <c r="C12" s="18" t="s">
        <v>39</v>
      </c>
      <c r="D12" s="18">
        <v>819.5</v>
      </c>
      <c r="E12" s="25">
        <v>220</v>
      </c>
      <c r="F12" s="26">
        <v>200</v>
      </c>
      <c r="G12" s="18">
        <v>76.5</v>
      </c>
      <c r="H12" s="18">
        <f t="shared" si="1"/>
        <v>180290</v>
      </c>
      <c r="I12" s="18">
        <f t="shared" si="2"/>
        <v>125383.5</v>
      </c>
      <c r="J12" s="18">
        <f t="shared" si="3"/>
        <v>305673.5</v>
      </c>
      <c r="K12" s="21" t="s">
        <v>17</v>
      </c>
      <c r="L12" s="21">
        <f t="shared" si="4"/>
        <v>280</v>
      </c>
      <c r="M12" s="21">
        <f t="shared" si="0"/>
        <v>229460</v>
      </c>
      <c r="N12" s="22">
        <f t="shared" si="5"/>
        <v>535133.5</v>
      </c>
      <c r="O12" s="23">
        <v>409750</v>
      </c>
      <c r="P12" s="24">
        <v>125383.5</v>
      </c>
      <c r="Q12" s="14"/>
      <c r="R12" s="14"/>
      <c r="S12" s="15"/>
      <c r="T12" s="15"/>
      <c r="U12" s="16"/>
      <c r="V12" s="16"/>
      <c r="W12" s="15"/>
      <c r="X12" s="11"/>
    </row>
    <row r="13" spans="1:24" s="5" customFormat="1" ht="16.5" customHeight="1" x14ac:dyDescent="0.25">
      <c r="A13" s="17">
        <v>9</v>
      </c>
      <c r="B13" s="109"/>
      <c r="C13" s="18" t="s">
        <v>40</v>
      </c>
      <c r="D13" s="18">
        <v>1986.7</v>
      </c>
      <c r="E13" s="25">
        <v>220</v>
      </c>
      <c r="F13" s="26">
        <v>200</v>
      </c>
      <c r="G13" s="18">
        <v>70</v>
      </c>
      <c r="H13" s="18">
        <f t="shared" si="1"/>
        <v>437074</v>
      </c>
      <c r="I13" s="18">
        <f t="shared" si="2"/>
        <v>278138</v>
      </c>
      <c r="J13" s="18">
        <f t="shared" si="3"/>
        <v>715212</v>
      </c>
      <c r="K13" s="21" t="s">
        <v>17</v>
      </c>
      <c r="L13" s="21">
        <f t="shared" si="4"/>
        <v>280</v>
      </c>
      <c r="M13" s="21">
        <f t="shared" si="0"/>
        <v>556276</v>
      </c>
      <c r="N13" s="22">
        <f t="shared" si="5"/>
        <v>1271488</v>
      </c>
      <c r="O13" s="23">
        <v>993350</v>
      </c>
      <c r="P13" s="24">
        <v>278138</v>
      </c>
      <c r="Q13" s="14"/>
      <c r="R13" s="14"/>
      <c r="S13" s="15"/>
      <c r="T13" s="15"/>
      <c r="U13" s="16"/>
      <c r="V13" s="16"/>
      <c r="W13" s="15"/>
      <c r="X13" s="11"/>
    </row>
    <row r="14" spans="1:24" s="5" customFormat="1" ht="16.5" customHeight="1" x14ac:dyDescent="0.25">
      <c r="A14" s="17">
        <v>10</v>
      </c>
      <c r="B14" s="109"/>
      <c r="C14" s="18" t="s">
        <v>41</v>
      </c>
      <c r="D14" s="18">
        <v>1726.16</v>
      </c>
      <c r="E14" s="25">
        <v>220</v>
      </c>
      <c r="F14" s="26">
        <v>200</v>
      </c>
      <c r="G14" s="18">
        <v>70</v>
      </c>
      <c r="H14" s="18">
        <f t="shared" si="1"/>
        <v>379755.2</v>
      </c>
      <c r="I14" s="18">
        <f t="shared" si="2"/>
        <v>241662.40000000002</v>
      </c>
      <c r="J14" s="18">
        <f t="shared" si="3"/>
        <v>621417.60000000009</v>
      </c>
      <c r="K14" s="21" t="s">
        <v>18</v>
      </c>
      <c r="L14" s="21">
        <f t="shared" si="4"/>
        <v>0</v>
      </c>
      <c r="M14" s="21">
        <f t="shared" si="0"/>
        <v>0</v>
      </c>
      <c r="N14" s="22">
        <f t="shared" si="5"/>
        <v>621417.60000000009</v>
      </c>
      <c r="O14" s="23">
        <v>379755</v>
      </c>
      <c r="P14" s="24">
        <v>241662.6</v>
      </c>
      <c r="Q14" s="14"/>
      <c r="R14" s="14"/>
      <c r="S14" s="15"/>
      <c r="T14" s="15"/>
      <c r="U14" s="16"/>
      <c r="V14" s="16"/>
      <c r="W14" s="15"/>
      <c r="X14" s="11"/>
    </row>
    <row r="15" spans="1:24" s="5" customFormat="1" ht="16.5" customHeight="1" x14ac:dyDescent="0.25">
      <c r="A15" s="17">
        <v>11</v>
      </c>
      <c r="B15" s="109"/>
      <c r="C15" s="18" t="s">
        <v>42</v>
      </c>
      <c r="D15" s="18">
        <v>1903.22</v>
      </c>
      <c r="E15" s="25">
        <v>220</v>
      </c>
      <c r="F15" s="26">
        <v>200</v>
      </c>
      <c r="G15" s="18">
        <v>70</v>
      </c>
      <c r="H15" s="18">
        <f t="shared" si="1"/>
        <v>418708.4</v>
      </c>
      <c r="I15" s="18">
        <f t="shared" si="2"/>
        <v>266450.8</v>
      </c>
      <c r="J15" s="18">
        <f t="shared" si="3"/>
        <v>685159.2</v>
      </c>
      <c r="K15" s="21" t="s">
        <v>17</v>
      </c>
      <c r="L15" s="21">
        <f t="shared" si="4"/>
        <v>280</v>
      </c>
      <c r="M15" s="21">
        <f t="shared" si="0"/>
        <v>532901.6</v>
      </c>
      <c r="N15" s="22">
        <f t="shared" si="5"/>
        <v>1218060.7999999998</v>
      </c>
      <c r="O15" s="23">
        <v>951610</v>
      </c>
      <c r="P15" s="24">
        <v>266450.8</v>
      </c>
      <c r="Q15" s="14"/>
      <c r="R15" s="14"/>
      <c r="S15" s="15"/>
      <c r="T15" s="15"/>
      <c r="U15" s="16"/>
      <c r="V15" s="16"/>
      <c r="W15" s="15"/>
      <c r="X15" s="11"/>
    </row>
    <row r="16" spans="1:24" s="5" customFormat="1" ht="16.5" customHeight="1" x14ac:dyDescent="0.25">
      <c r="A16" s="17">
        <v>12</v>
      </c>
      <c r="B16" s="109"/>
      <c r="C16" s="18" t="s">
        <v>43</v>
      </c>
      <c r="D16" s="18">
        <v>976.23</v>
      </c>
      <c r="E16" s="25">
        <v>220</v>
      </c>
      <c r="F16" s="26">
        <v>200</v>
      </c>
      <c r="G16" s="18">
        <v>86</v>
      </c>
      <c r="H16" s="18">
        <f t="shared" si="1"/>
        <v>214770.6</v>
      </c>
      <c r="I16" s="18">
        <f t="shared" si="2"/>
        <v>167911.56</v>
      </c>
      <c r="J16" s="18">
        <f t="shared" si="3"/>
        <v>382682.16000000003</v>
      </c>
      <c r="K16" s="21" t="s">
        <v>17</v>
      </c>
      <c r="L16" s="21">
        <f t="shared" si="4"/>
        <v>280</v>
      </c>
      <c r="M16" s="21">
        <f t="shared" si="0"/>
        <v>273344.40000000002</v>
      </c>
      <c r="N16" s="22">
        <f t="shared" si="5"/>
        <v>656026.56000000006</v>
      </c>
      <c r="O16" s="23">
        <v>488115</v>
      </c>
      <c r="P16" s="24">
        <v>167911.56</v>
      </c>
      <c r="Q16" s="14"/>
      <c r="R16" s="14"/>
      <c r="S16" s="15"/>
      <c r="T16" s="15"/>
      <c r="U16" s="16"/>
      <c r="V16" s="16"/>
      <c r="W16" s="15"/>
      <c r="X16" s="11"/>
    </row>
    <row r="17" spans="1:24" s="5" customFormat="1" ht="16.5" customHeight="1" x14ac:dyDescent="0.25">
      <c r="A17" s="17">
        <v>13</v>
      </c>
      <c r="B17" s="109"/>
      <c r="C17" s="18" t="s">
        <v>44</v>
      </c>
      <c r="D17" s="18">
        <v>1612.86</v>
      </c>
      <c r="E17" s="25">
        <v>220</v>
      </c>
      <c r="F17" s="26">
        <v>200</v>
      </c>
      <c r="G17" s="18">
        <v>70</v>
      </c>
      <c r="H17" s="18">
        <f t="shared" si="1"/>
        <v>354829.19999999995</v>
      </c>
      <c r="I17" s="18">
        <f t="shared" si="2"/>
        <v>225800.4</v>
      </c>
      <c r="J17" s="18">
        <f t="shared" si="3"/>
        <v>580629.6</v>
      </c>
      <c r="K17" s="21" t="s">
        <v>17</v>
      </c>
      <c r="L17" s="21">
        <f t="shared" si="4"/>
        <v>280</v>
      </c>
      <c r="M17" s="21">
        <f t="shared" si="0"/>
        <v>451600.8</v>
      </c>
      <c r="N17" s="22">
        <f t="shared" si="5"/>
        <v>1032230.3999999999</v>
      </c>
      <c r="O17" s="23">
        <v>806430</v>
      </c>
      <c r="P17" s="24">
        <v>225800.4</v>
      </c>
      <c r="Q17" s="14"/>
      <c r="R17" s="14"/>
      <c r="S17" s="15"/>
      <c r="T17" s="15"/>
      <c r="U17" s="16"/>
      <c r="V17" s="16"/>
      <c r="W17" s="15"/>
      <c r="X17" s="11"/>
    </row>
    <row r="18" spans="1:24" s="5" customFormat="1" ht="16.5" customHeight="1" x14ac:dyDescent="0.25">
      <c r="A18" s="17">
        <v>14</v>
      </c>
      <c r="B18" s="109"/>
      <c r="C18" s="18" t="s">
        <v>45</v>
      </c>
      <c r="D18" s="18">
        <v>292.91000000000003</v>
      </c>
      <c r="E18" s="25">
        <v>220</v>
      </c>
      <c r="F18" s="26">
        <v>200</v>
      </c>
      <c r="G18" s="18">
        <v>70</v>
      </c>
      <c r="H18" s="18">
        <f t="shared" si="1"/>
        <v>64440.200000000004</v>
      </c>
      <c r="I18" s="18">
        <f t="shared" si="2"/>
        <v>41007.4</v>
      </c>
      <c r="J18" s="18">
        <f t="shared" si="3"/>
        <v>105447.6</v>
      </c>
      <c r="K18" s="21" t="s">
        <v>18</v>
      </c>
      <c r="L18" s="21">
        <f t="shared" si="4"/>
        <v>0</v>
      </c>
      <c r="M18" s="21">
        <f t="shared" si="0"/>
        <v>0</v>
      </c>
      <c r="N18" s="22">
        <f t="shared" si="5"/>
        <v>105447.6</v>
      </c>
      <c r="O18" s="23">
        <v>64440</v>
      </c>
      <c r="P18" s="24">
        <v>41007.599999999999</v>
      </c>
      <c r="Q18" s="14"/>
      <c r="R18" s="14"/>
      <c r="S18" s="15"/>
      <c r="T18" s="15"/>
      <c r="U18" s="16"/>
      <c r="V18" s="16"/>
      <c r="W18" s="15"/>
      <c r="X18" s="11"/>
    </row>
    <row r="19" spans="1:24" s="5" customFormat="1" ht="16.5" customHeight="1" x14ac:dyDescent="0.25">
      <c r="A19" s="17">
        <v>15</v>
      </c>
      <c r="B19" s="109"/>
      <c r="C19" s="18" t="s">
        <v>46</v>
      </c>
      <c r="D19" s="18">
        <v>1638.34</v>
      </c>
      <c r="E19" s="25">
        <v>220</v>
      </c>
      <c r="F19" s="26">
        <v>200</v>
      </c>
      <c r="G19" s="18">
        <v>76.5</v>
      </c>
      <c r="H19" s="18">
        <f t="shared" si="1"/>
        <v>360434.8</v>
      </c>
      <c r="I19" s="18">
        <f t="shared" si="2"/>
        <v>250666.02</v>
      </c>
      <c r="J19" s="18">
        <f t="shared" si="3"/>
        <v>611100.81999999995</v>
      </c>
      <c r="K19" s="21" t="s">
        <v>17</v>
      </c>
      <c r="L19" s="21">
        <f t="shared" si="4"/>
        <v>280</v>
      </c>
      <c r="M19" s="21">
        <f t="shared" si="0"/>
        <v>458735.19999999995</v>
      </c>
      <c r="N19" s="22">
        <f t="shared" si="5"/>
        <v>1069836.02</v>
      </c>
      <c r="O19" s="23">
        <v>819170</v>
      </c>
      <c r="P19" s="24">
        <v>250666.02</v>
      </c>
      <c r="Q19" s="14"/>
      <c r="R19" s="14"/>
      <c r="S19" s="15"/>
      <c r="T19" s="15"/>
      <c r="U19" s="16"/>
      <c r="V19" s="16"/>
      <c r="W19" s="15"/>
      <c r="X19" s="11"/>
    </row>
    <row r="20" spans="1:24" s="5" customFormat="1" ht="16.5" customHeight="1" x14ac:dyDescent="0.25">
      <c r="A20" s="17">
        <v>16</v>
      </c>
      <c r="B20" s="109"/>
      <c r="C20" s="18" t="s">
        <v>47</v>
      </c>
      <c r="D20" s="18">
        <v>599.5</v>
      </c>
      <c r="E20" s="25">
        <v>220</v>
      </c>
      <c r="F20" s="26">
        <v>200</v>
      </c>
      <c r="G20" s="18">
        <v>84.5</v>
      </c>
      <c r="H20" s="18">
        <f t="shared" si="1"/>
        <v>131890</v>
      </c>
      <c r="I20" s="18">
        <f t="shared" si="2"/>
        <v>101315.5</v>
      </c>
      <c r="J20" s="18">
        <f t="shared" si="3"/>
        <v>233205.5</v>
      </c>
      <c r="K20" s="21" t="s">
        <v>18</v>
      </c>
      <c r="L20" s="21">
        <f t="shared" si="4"/>
        <v>0</v>
      </c>
      <c r="M20" s="21">
        <f t="shared" si="0"/>
        <v>0</v>
      </c>
      <c r="N20" s="22">
        <f t="shared" si="5"/>
        <v>233205.5</v>
      </c>
      <c r="O20" s="23">
        <v>131890</v>
      </c>
      <c r="P20" s="24">
        <v>101315.5</v>
      </c>
      <c r="Q20" s="14"/>
      <c r="R20" s="14"/>
      <c r="S20" s="15"/>
      <c r="T20" s="15"/>
      <c r="U20" s="16"/>
      <c r="V20" s="16"/>
      <c r="W20" s="15"/>
      <c r="X20" s="11"/>
    </row>
    <row r="21" spans="1:24" s="5" customFormat="1" ht="16.5" customHeight="1" x14ac:dyDescent="0.25">
      <c r="A21" s="17">
        <v>17</v>
      </c>
      <c r="B21" s="109"/>
      <c r="C21" s="18" t="s">
        <v>48</v>
      </c>
      <c r="D21" s="18">
        <v>2130.0300000000002</v>
      </c>
      <c r="E21" s="25">
        <v>220</v>
      </c>
      <c r="F21" s="26">
        <v>200</v>
      </c>
      <c r="G21" s="18">
        <v>79.5</v>
      </c>
      <c r="H21" s="18">
        <f t="shared" si="1"/>
        <v>468606.60000000003</v>
      </c>
      <c r="I21" s="18">
        <f t="shared" si="2"/>
        <v>338674.77</v>
      </c>
      <c r="J21" s="18">
        <f t="shared" si="3"/>
        <v>807281.37000000011</v>
      </c>
      <c r="K21" s="21" t="s">
        <v>18</v>
      </c>
      <c r="L21" s="21">
        <f t="shared" si="4"/>
        <v>0</v>
      </c>
      <c r="M21" s="21">
        <f t="shared" si="0"/>
        <v>0</v>
      </c>
      <c r="N21" s="22">
        <f t="shared" si="5"/>
        <v>807281.37000000011</v>
      </c>
      <c r="O21" s="23">
        <v>468607</v>
      </c>
      <c r="P21" s="24">
        <v>338674.37</v>
      </c>
      <c r="Q21" s="14"/>
      <c r="R21" s="14"/>
      <c r="S21" s="15"/>
      <c r="T21" s="15"/>
      <c r="U21" s="16"/>
      <c r="V21" s="16"/>
      <c r="W21" s="15"/>
      <c r="X21" s="11"/>
    </row>
    <row r="22" spans="1:24" s="5" customFormat="1" ht="16.5" customHeight="1" x14ac:dyDescent="0.25">
      <c r="A22" s="17">
        <v>18</v>
      </c>
      <c r="B22" s="109"/>
      <c r="C22" s="18" t="s">
        <v>49</v>
      </c>
      <c r="D22" s="18">
        <v>1621.8</v>
      </c>
      <c r="E22" s="25">
        <v>220</v>
      </c>
      <c r="F22" s="26">
        <v>200</v>
      </c>
      <c r="G22" s="18">
        <v>80</v>
      </c>
      <c r="H22" s="18">
        <f t="shared" si="1"/>
        <v>356796</v>
      </c>
      <c r="I22" s="18">
        <f t="shared" si="2"/>
        <v>259488</v>
      </c>
      <c r="J22" s="18">
        <f t="shared" si="3"/>
        <v>616284</v>
      </c>
      <c r="K22" s="21" t="s">
        <v>17</v>
      </c>
      <c r="L22" s="21">
        <f t="shared" si="4"/>
        <v>280</v>
      </c>
      <c r="M22" s="21">
        <f t="shared" si="0"/>
        <v>454104</v>
      </c>
      <c r="N22" s="22">
        <f t="shared" si="5"/>
        <v>1070388</v>
      </c>
      <c r="O22" s="23">
        <v>810900</v>
      </c>
      <c r="P22" s="24">
        <v>259488</v>
      </c>
      <c r="Q22" s="14"/>
      <c r="R22" s="14"/>
      <c r="S22" s="15"/>
      <c r="T22" s="15"/>
      <c r="U22" s="16"/>
      <c r="V22" s="16"/>
      <c r="W22" s="15"/>
      <c r="X22" s="11"/>
    </row>
    <row r="23" spans="1:24" s="5" customFormat="1" ht="16.5" customHeight="1" x14ac:dyDescent="0.25">
      <c r="A23" s="17">
        <v>19</v>
      </c>
      <c r="B23" s="109"/>
      <c r="C23" s="18" t="s">
        <v>50</v>
      </c>
      <c r="D23" s="18">
        <v>613.62</v>
      </c>
      <c r="E23" s="25">
        <v>220</v>
      </c>
      <c r="F23" s="26">
        <v>200</v>
      </c>
      <c r="G23" s="18">
        <v>84.5</v>
      </c>
      <c r="H23" s="18">
        <f t="shared" si="1"/>
        <v>134996.4</v>
      </c>
      <c r="I23" s="18">
        <f t="shared" si="2"/>
        <v>103701.78</v>
      </c>
      <c r="J23" s="18">
        <f t="shared" si="3"/>
        <v>238698.18</v>
      </c>
      <c r="K23" s="21" t="s">
        <v>18</v>
      </c>
      <c r="L23" s="21">
        <f t="shared" si="4"/>
        <v>0</v>
      </c>
      <c r="M23" s="21">
        <f t="shared" si="0"/>
        <v>0</v>
      </c>
      <c r="N23" s="22">
        <f t="shared" si="5"/>
        <v>238698.18</v>
      </c>
      <c r="O23" s="23">
        <v>134996</v>
      </c>
      <c r="P23" s="24">
        <v>103702.18</v>
      </c>
      <c r="Q23" s="14"/>
      <c r="R23" s="14"/>
      <c r="S23" s="15"/>
      <c r="T23" s="15"/>
      <c r="U23" s="16"/>
      <c r="V23" s="16"/>
      <c r="W23" s="15"/>
      <c r="X23" s="11"/>
    </row>
    <row r="24" spans="1:24" s="5" customFormat="1" ht="16.5" customHeight="1" x14ac:dyDescent="0.25">
      <c r="A24" s="17">
        <v>20</v>
      </c>
      <c r="B24" s="109"/>
      <c r="C24" s="18" t="s">
        <v>51</v>
      </c>
      <c r="D24" s="18">
        <v>1711.25</v>
      </c>
      <c r="E24" s="25">
        <v>220</v>
      </c>
      <c r="F24" s="26">
        <v>200</v>
      </c>
      <c r="G24" s="18">
        <v>70</v>
      </c>
      <c r="H24" s="18">
        <f t="shared" si="1"/>
        <v>376475</v>
      </c>
      <c r="I24" s="18">
        <f t="shared" si="2"/>
        <v>239575</v>
      </c>
      <c r="J24" s="18">
        <f t="shared" si="3"/>
        <v>616050</v>
      </c>
      <c r="K24" s="21" t="s">
        <v>17</v>
      </c>
      <c r="L24" s="21">
        <f t="shared" si="4"/>
        <v>280</v>
      </c>
      <c r="M24" s="21">
        <f t="shared" si="0"/>
        <v>479150</v>
      </c>
      <c r="N24" s="22">
        <f t="shared" si="5"/>
        <v>1095200</v>
      </c>
      <c r="O24" s="23">
        <v>855625</v>
      </c>
      <c r="P24" s="24">
        <v>239575</v>
      </c>
      <c r="Q24" s="14"/>
      <c r="R24" s="14"/>
      <c r="S24" s="15"/>
      <c r="T24" s="15"/>
      <c r="U24" s="16"/>
      <c r="V24" s="16"/>
      <c r="W24" s="15"/>
      <c r="X24" s="11"/>
    </row>
    <row r="25" spans="1:24" s="5" customFormat="1" ht="16.5" customHeight="1" x14ac:dyDescent="0.25">
      <c r="A25" s="17">
        <v>21</v>
      </c>
      <c r="B25" s="109"/>
      <c r="C25" s="18" t="s">
        <v>52</v>
      </c>
      <c r="D25" s="18">
        <v>1494.21</v>
      </c>
      <c r="E25" s="25">
        <v>220</v>
      </c>
      <c r="F25" s="26">
        <v>200</v>
      </c>
      <c r="G25" s="18">
        <v>92</v>
      </c>
      <c r="H25" s="18">
        <f t="shared" si="1"/>
        <v>328726.2</v>
      </c>
      <c r="I25" s="18">
        <f t="shared" si="2"/>
        <v>274934.64</v>
      </c>
      <c r="J25" s="18">
        <f t="shared" si="3"/>
        <v>603660.84000000008</v>
      </c>
      <c r="K25" s="21" t="s">
        <v>17</v>
      </c>
      <c r="L25" s="21">
        <f t="shared" si="4"/>
        <v>280</v>
      </c>
      <c r="M25" s="21">
        <f t="shared" si="0"/>
        <v>418378.8</v>
      </c>
      <c r="N25" s="22">
        <f t="shared" si="5"/>
        <v>1022039.6400000001</v>
      </c>
      <c r="O25" s="23">
        <v>747105</v>
      </c>
      <c r="P25" s="24">
        <v>274934.64</v>
      </c>
      <c r="Q25" s="14"/>
      <c r="R25" s="14"/>
      <c r="S25" s="15"/>
      <c r="T25" s="15"/>
      <c r="U25" s="16"/>
      <c r="V25" s="16"/>
      <c r="W25" s="15"/>
      <c r="X25" s="11"/>
    </row>
    <row r="26" spans="1:24" s="5" customFormat="1" ht="16.5" customHeight="1" x14ac:dyDescent="0.25">
      <c r="A26" s="17">
        <v>22</v>
      </c>
      <c r="B26" s="109"/>
      <c r="C26" s="18" t="s">
        <v>53</v>
      </c>
      <c r="D26" s="18">
        <v>1138.3599999999999</v>
      </c>
      <c r="E26" s="25">
        <v>220</v>
      </c>
      <c r="F26" s="26">
        <v>200</v>
      </c>
      <c r="G26" s="18">
        <v>85</v>
      </c>
      <c r="H26" s="18">
        <f t="shared" si="1"/>
        <v>250439.19999999998</v>
      </c>
      <c r="I26" s="18">
        <f t="shared" si="2"/>
        <v>193521.19999999998</v>
      </c>
      <c r="J26" s="18">
        <f t="shared" si="3"/>
        <v>443960.39999999997</v>
      </c>
      <c r="K26" s="21" t="s">
        <v>17</v>
      </c>
      <c r="L26" s="21">
        <f t="shared" si="4"/>
        <v>280</v>
      </c>
      <c r="M26" s="21">
        <f t="shared" si="0"/>
        <v>318740.8</v>
      </c>
      <c r="N26" s="22">
        <f t="shared" si="5"/>
        <v>762701.2</v>
      </c>
      <c r="O26" s="23">
        <v>569180</v>
      </c>
      <c r="P26" s="24">
        <v>193521.2</v>
      </c>
      <c r="Q26" s="14"/>
      <c r="R26" s="14"/>
      <c r="S26" s="15"/>
      <c r="T26" s="15"/>
      <c r="U26" s="16"/>
      <c r="V26" s="16"/>
      <c r="W26" s="15"/>
      <c r="X26" s="11"/>
    </row>
    <row r="27" spans="1:24" s="5" customFormat="1" ht="31.2" customHeight="1" x14ac:dyDescent="0.25">
      <c r="A27" s="17">
        <v>23</v>
      </c>
      <c r="B27" s="109"/>
      <c r="C27" s="18" t="s">
        <v>54</v>
      </c>
      <c r="D27" s="18">
        <v>200</v>
      </c>
      <c r="E27" s="25">
        <v>220</v>
      </c>
      <c r="F27" s="26">
        <v>200</v>
      </c>
      <c r="G27" s="18">
        <v>84.5</v>
      </c>
      <c r="H27" s="18">
        <f t="shared" si="1"/>
        <v>44000</v>
      </c>
      <c r="I27" s="18">
        <f t="shared" si="2"/>
        <v>33800</v>
      </c>
      <c r="J27" s="18">
        <f t="shared" si="3"/>
        <v>77800</v>
      </c>
      <c r="K27" s="21" t="s">
        <v>17</v>
      </c>
      <c r="L27" s="21">
        <f t="shared" si="4"/>
        <v>280</v>
      </c>
      <c r="M27" s="21">
        <f t="shared" si="0"/>
        <v>56000</v>
      </c>
      <c r="N27" s="22">
        <f t="shared" si="5"/>
        <v>133800</v>
      </c>
      <c r="O27" s="23">
        <v>100000</v>
      </c>
      <c r="P27" s="24">
        <v>33800</v>
      </c>
      <c r="Q27" s="14"/>
      <c r="R27" s="14"/>
      <c r="S27" s="15"/>
      <c r="T27" s="15"/>
      <c r="U27" s="16"/>
      <c r="V27" s="16"/>
      <c r="W27" s="15"/>
      <c r="X27" s="11"/>
    </row>
    <row r="28" spans="1:24" s="5" customFormat="1" ht="16.5" customHeight="1" x14ac:dyDescent="0.25">
      <c r="A28" s="17">
        <v>24</v>
      </c>
      <c r="B28" s="109"/>
      <c r="C28" s="18" t="s">
        <v>55</v>
      </c>
      <c r="D28" s="18">
        <v>956.5</v>
      </c>
      <c r="E28" s="25">
        <v>220</v>
      </c>
      <c r="F28" s="26">
        <v>200</v>
      </c>
      <c r="G28" s="18">
        <v>70</v>
      </c>
      <c r="H28" s="18">
        <f t="shared" si="1"/>
        <v>210430</v>
      </c>
      <c r="I28" s="18">
        <f t="shared" si="2"/>
        <v>133910</v>
      </c>
      <c r="J28" s="18">
        <f t="shared" si="3"/>
        <v>344340</v>
      </c>
      <c r="K28" s="21" t="s">
        <v>18</v>
      </c>
      <c r="L28" s="21">
        <f t="shared" si="4"/>
        <v>0</v>
      </c>
      <c r="M28" s="21">
        <f t="shared" si="0"/>
        <v>0</v>
      </c>
      <c r="N28" s="22">
        <f t="shared" si="5"/>
        <v>344340</v>
      </c>
      <c r="O28" s="23">
        <v>210430</v>
      </c>
      <c r="P28" s="24">
        <v>133910</v>
      </c>
      <c r="Q28" s="14"/>
      <c r="R28" s="14"/>
      <c r="S28" s="15"/>
      <c r="T28" s="15"/>
      <c r="U28" s="16"/>
      <c r="V28" s="16"/>
      <c r="W28" s="15"/>
      <c r="X28" s="11"/>
    </row>
    <row r="29" spans="1:24" s="5" customFormat="1" ht="16.5" customHeight="1" x14ac:dyDescent="0.25">
      <c r="A29" s="17">
        <v>25</v>
      </c>
      <c r="B29" s="109"/>
      <c r="C29" s="18" t="s">
        <v>56</v>
      </c>
      <c r="D29" s="18">
        <v>67.47</v>
      </c>
      <c r="E29" s="25">
        <v>220</v>
      </c>
      <c r="F29" s="26">
        <v>200</v>
      </c>
      <c r="G29" s="18">
        <v>70</v>
      </c>
      <c r="H29" s="18">
        <f t="shared" si="1"/>
        <v>14843.4</v>
      </c>
      <c r="I29" s="18">
        <f t="shared" si="2"/>
        <v>9445.7999999999993</v>
      </c>
      <c r="J29" s="18">
        <f t="shared" si="3"/>
        <v>24289.199999999997</v>
      </c>
      <c r="K29" s="21" t="s">
        <v>18</v>
      </c>
      <c r="L29" s="21">
        <f t="shared" si="4"/>
        <v>0</v>
      </c>
      <c r="M29" s="21">
        <f t="shared" si="0"/>
        <v>0</v>
      </c>
      <c r="N29" s="22">
        <f t="shared" si="5"/>
        <v>24289.199999999997</v>
      </c>
      <c r="O29" s="23">
        <v>14843</v>
      </c>
      <c r="P29" s="24">
        <v>9446.2000000000007</v>
      </c>
      <c r="Q29" s="14"/>
      <c r="R29" s="14"/>
      <c r="S29" s="15"/>
      <c r="T29" s="15"/>
      <c r="U29" s="16"/>
      <c r="V29" s="16"/>
      <c r="W29" s="15"/>
      <c r="X29" s="11"/>
    </row>
    <row r="30" spans="1:24" s="5" customFormat="1" ht="16.5" customHeight="1" x14ac:dyDescent="0.25">
      <c r="A30" s="17">
        <v>26</v>
      </c>
      <c r="B30" s="109"/>
      <c r="C30" s="18" t="s">
        <v>57</v>
      </c>
      <c r="D30" s="18">
        <v>1581.28</v>
      </c>
      <c r="E30" s="25">
        <v>220</v>
      </c>
      <c r="F30" s="26">
        <v>200</v>
      </c>
      <c r="G30" s="18">
        <v>70</v>
      </c>
      <c r="H30" s="18">
        <f t="shared" si="1"/>
        <v>347881.6</v>
      </c>
      <c r="I30" s="18">
        <f t="shared" si="2"/>
        <v>221379.19999999998</v>
      </c>
      <c r="J30" s="18">
        <f t="shared" si="3"/>
        <v>569260.79999999993</v>
      </c>
      <c r="K30" s="21" t="s">
        <v>18</v>
      </c>
      <c r="L30" s="21">
        <f t="shared" si="4"/>
        <v>0</v>
      </c>
      <c r="M30" s="21">
        <f t="shared" si="0"/>
        <v>0</v>
      </c>
      <c r="N30" s="22">
        <f t="shared" si="5"/>
        <v>569260.79999999993</v>
      </c>
      <c r="O30" s="23">
        <v>347882</v>
      </c>
      <c r="P30" s="24">
        <v>221378.8</v>
      </c>
      <c r="Q30" s="14"/>
      <c r="R30" s="14"/>
      <c r="S30" s="15"/>
      <c r="T30" s="15"/>
      <c r="U30" s="16"/>
      <c r="V30" s="16"/>
      <c r="W30" s="15"/>
      <c r="X30" s="11"/>
    </row>
    <row r="31" spans="1:24" s="5" customFormat="1" ht="16.5" customHeight="1" x14ac:dyDescent="0.25">
      <c r="A31" s="17">
        <v>27</v>
      </c>
      <c r="B31" s="109"/>
      <c r="C31" s="18" t="s">
        <v>58</v>
      </c>
      <c r="D31" s="18">
        <v>140</v>
      </c>
      <c r="E31" s="25">
        <v>220</v>
      </c>
      <c r="F31" s="26">
        <v>200</v>
      </c>
      <c r="G31" s="18">
        <v>100</v>
      </c>
      <c r="H31" s="18">
        <f t="shared" si="1"/>
        <v>30800</v>
      </c>
      <c r="I31" s="18">
        <f t="shared" si="2"/>
        <v>28000</v>
      </c>
      <c r="J31" s="18">
        <f t="shared" si="3"/>
        <v>58800</v>
      </c>
      <c r="K31" s="21" t="s">
        <v>18</v>
      </c>
      <c r="L31" s="21">
        <f t="shared" si="4"/>
        <v>0</v>
      </c>
      <c r="M31" s="21">
        <f t="shared" si="0"/>
        <v>0</v>
      </c>
      <c r="N31" s="22">
        <f t="shared" si="5"/>
        <v>58800</v>
      </c>
      <c r="O31" s="23">
        <v>30800</v>
      </c>
      <c r="P31" s="24">
        <v>28000</v>
      </c>
      <c r="Q31" s="14"/>
      <c r="R31" s="14"/>
      <c r="S31" s="15"/>
      <c r="T31" s="15"/>
      <c r="U31" s="16"/>
      <c r="V31" s="16"/>
      <c r="W31" s="15"/>
      <c r="X31" s="11"/>
    </row>
    <row r="32" spans="1:24" s="5" customFormat="1" ht="31.2" customHeight="1" x14ac:dyDescent="0.25">
      <c r="A32" s="17">
        <v>28</v>
      </c>
      <c r="B32" s="109"/>
      <c r="C32" s="18" t="s">
        <v>59</v>
      </c>
      <c r="D32" s="18">
        <v>293</v>
      </c>
      <c r="E32" s="25">
        <v>220</v>
      </c>
      <c r="F32" s="26">
        <v>200</v>
      </c>
      <c r="G32" s="18">
        <v>70</v>
      </c>
      <c r="H32" s="18">
        <f t="shared" si="1"/>
        <v>64460</v>
      </c>
      <c r="I32" s="18">
        <f t="shared" si="2"/>
        <v>41020</v>
      </c>
      <c r="J32" s="18">
        <f t="shared" si="3"/>
        <v>105480</v>
      </c>
      <c r="K32" s="21" t="s">
        <v>18</v>
      </c>
      <c r="L32" s="21">
        <f t="shared" si="4"/>
        <v>0</v>
      </c>
      <c r="M32" s="21">
        <f t="shared" si="0"/>
        <v>0</v>
      </c>
      <c r="N32" s="22">
        <f t="shared" si="5"/>
        <v>105480</v>
      </c>
      <c r="O32" s="23">
        <v>64460</v>
      </c>
      <c r="P32" s="24">
        <v>41020</v>
      </c>
      <c r="Q32" s="14"/>
      <c r="R32" s="14"/>
      <c r="S32" s="15"/>
      <c r="T32" s="15"/>
      <c r="U32" s="16"/>
      <c r="V32" s="16"/>
      <c r="W32" s="15"/>
      <c r="X32" s="11"/>
    </row>
    <row r="33" spans="1:25" s="5" customFormat="1" ht="16.5" customHeight="1" x14ac:dyDescent="0.25">
      <c r="A33" s="17">
        <v>29</v>
      </c>
      <c r="B33" s="109"/>
      <c r="C33" s="18" t="s">
        <v>60</v>
      </c>
      <c r="D33" s="18">
        <v>1366.9</v>
      </c>
      <c r="E33" s="25">
        <v>220</v>
      </c>
      <c r="F33" s="26">
        <v>200</v>
      </c>
      <c r="G33" s="18">
        <v>70</v>
      </c>
      <c r="H33" s="18">
        <f t="shared" si="1"/>
        <v>300718</v>
      </c>
      <c r="I33" s="18">
        <f t="shared" si="2"/>
        <v>191366</v>
      </c>
      <c r="J33" s="18">
        <f t="shared" si="3"/>
        <v>492084</v>
      </c>
      <c r="K33" s="21" t="s">
        <v>18</v>
      </c>
      <c r="L33" s="21">
        <f t="shared" si="4"/>
        <v>0</v>
      </c>
      <c r="M33" s="21">
        <f t="shared" si="0"/>
        <v>0</v>
      </c>
      <c r="N33" s="22">
        <f t="shared" si="5"/>
        <v>492084</v>
      </c>
      <c r="O33" s="23">
        <v>300718</v>
      </c>
      <c r="P33" s="24">
        <v>191366</v>
      </c>
      <c r="Q33" s="14"/>
      <c r="R33" s="14"/>
      <c r="S33" s="15"/>
      <c r="T33" s="15"/>
      <c r="U33" s="16"/>
      <c r="V33" s="16"/>
      <c r="W33" s="15"/>
      <c r="X33" s="11"/>
    </row>
    <row r="34" spans="1:25" s="5" customFormat="1" ht="16.5" customHeight="1" x14ac:dyDescent="0.25">
      <c r="A34" s="17">
        <v>30</v>
      </c>
      <c r="B34" s="109"/>
      <c r="C34" s="18" t="s">
        <v>61</v>
      </c>
      <c r="D34" s="18">
        <v>1576</v>
      </c>
      <c r="E34" s="25">
        <v>220</v>
      </c>
      <c r="F34" s="26">
        <v>200</v>
      </c>
      <c r="G34" s="18">
        <v>89.5</v>
      </c>
      <c r="H34" s="18">
        <f t="shared" si="1"/>
        <v>346720</v>
      </c>
      <c r="I34" s="18">
        <f t="shared" si="2"/>
        <v>282104</v>
      </c>
      <c r="J34" s="18">
        <f t="shared" si="3"/>
        <v>628824</v>
      </c>
      <c r="K34" s="21" t="s">
        <v>17</v>
      </c>
      <c r="L34" s="21">
        <f t="shared" si="4"/>
        <v>280</v>
      </c>
      <c r="M34" s="21">
        <f t="shared" si="0"/>
        <v>441280</v>
      </c>
      <c r="N34" s="22">
        <f t="shared" si="5"/>
        <v>1070104</v>
      </c>
      <c r="O34" s="23">
        <v>788000</v>
      </c>
      <c r="P34" s="24">
        <v>282104</v>
      </c>
      <c r="Q34" s="14"/>
      <c r="R34" s="14"/>
      <c r="S34" s="15"/>
      <c r="T34" s="15"/>
      <c r="U34" s="16"/>
      <c r="V34" s="16"/>
      <c r="W34" s="15"/>
      <c r="X34" s="11"/>
    </row>
    <row r="35" spans="1:25" s="5" customFormat="1" ht="16.5" customHeight="1" x14ac:dyDescent="0.25">
      <c r="A35" s="17">
        <v>31</v>
      </c>
      <c r="B35" s="109"/>
      <c r="C35" s="18" t="s">
        <v>62</v>
      </c>
      <c r="D35" s="18">
        <v>1453.01</v>
      </c>
      <c r="E35" s="25">
        <v>220</v>
      </c>
      <c r="F35" s="26">
        <v>200</v>
      </c>
      <c r="G35" s="18">
        <v>75.5</v>
      </c>
      <c r="H35" s="18">
        <f t="shared" si="1"/>
        <v>319662.2</v>
      </c>
      <c r="I35" s="18">
        <f t="shared" si="2"/>
        <v>219404.51</v>
      </c>
      <c r="J35" s="18">
        <f t="shared" si="3"/>
        <v>539066.71</v>
      </c>
      <c r="K35" s="21" t="s">
        <v>17</v>
      </c>
      <c r="L35" s="21">
        <f t="shared" si="4"/>
        <v>280</v>
      </c>
      <c r="M35" s="21">
        <f t="shared" si="0"/>
        <v>406842.8</v>
      </c>
      <c r="N35" s="22">
        <f t="shared" si="5"/>
        <v>945909.51</v>
      </c>
      <c r="O35" s="23">
        <v>726505</v>
      </c>
      <c r="P35" s="24">
        <v>219404.51</v>
      </c>
      <c r="Q35" s="14"/>
      <c r="R35" s="14"/>
      <c r="S35" s="15"/>
      <c r="T35" s="15"/>
      <c r="U35" s="16"/>
      <c r="V35" s="16"/>
      <c r="W35" s="15"/>
      <c r="X35" s="11"/>
    </row>
    <row r="36" spans="1:25" s="5" customFormat="1" ht="16.5" customHeight="1" x14ac:dyDescent="0.25">
      <c r="A36" s="17">
        <v>32</v>
      </c>
      <c r="B36" s="109"/>
      <c r="C36" s="18" t="s">
        <v>63</v>
      </c>
      <c r="D36" s="18">
        <v>1204.19</v>
      </c>
      <c r="E36" s="25">
        <v>220</v>
      </c>
      <c r="F36" s="26">
        <v>200</v>
      </c>
      <c r="G36" s="18">
        <v>97.5</v>
      </c>
      <c r="H36" s="18">
        <f t="shared" si="1"/>
        <v>264921.8</v>
      </c>
      <c r="I36" s="18">
        <f t="shared" si="2"/>
        <v>234817.05000000002</v>
      </c>
      <c r="J36" s="18">
        <f t="shared" si="3"/>
        <v>499738.85</v>
      </c>
      <c r="K36" s="21" t="s">
        <v>17</v>
      </c>
      <c r="L36" s="21">
        <f t="shared" si="4"/>
        <v>280</v>
      </c>
      <c r="M36" s="21">
        <f t="shared" si="0"/>
        <v>337173.2</v>
      </c>
      <c r="N36" s="22">
        <f t="shared" si="5"/>
        <v>836912.05</v>
      </c>
      <c r="O36" s="23">
        <v>602095</v>
      </c>
      <c r="P36" s="24">
        <v>234817.05</v>
      </c>
      <c r="Q36" s="14"/>
      <c r="R36" s="14"/>
      <c r="S36" s="15"/>
      <c r="T36" s="15"/>
      <c r="U36" s="16"/>
      <c r="V36" s="16"/>
      <c r="W36" s="15"/>
      <c r="X36" s="11"/>
    </row>
    <row r="37" spans="1:25" s="5" customFormat="1" ht="16.5" customHeight="1" x14ac:dyDescent="0.25">
      <c r="A37" s="17">
        <v>33</v>
      </c>
      <c r="B37" s="109"/>
      <c r="C37" s="18" t="s">
        <v>64</v>
      </c>
      <c r="D37" s="18">
        <v>3500.87</v>
      </c>
      <c r="E37" s="25">
        <v>220</v>
      </c>
      <c r="F37" s="26">
        <v>200</v>
      </c>
      <c r="G37" s="18">
        <v>78.5</v>
      </c>
      <c r="H37" s="18">
        <f t="shared" si="1"/>
        <v>770191.4</v>
      </c>
      <c r="I37" s="18">
        <f t="shared" si="2"/>
        <v>549636.59</v>
      </c>
      <c r="J37" s="18">
        <f t="shared" si="3"/>
        <v>1319827.99</v>
      </c>
      <c r="K37" s="21" t="s">
        <v>17</v>
      </c>
      <c r="L37" s="21">
        <f t="shared" si="4"/>
        <v>280</v>
      </c>
      <c r="M37" s="21">
        <f t="shared" si="0"/>
        <v>980243.6</v>
      </c>
      <c r="N37" s="22">
        <f t="shared" si="5"/>
        <v>2300071.59</v>
      </c>
      <c r="O37" s="23">
        <v>1750435</v>
      </c>
      <c r="P37" s="24">
        <v>549636.59</v>
      </c>
      <c r="Q37" s="14"/>
      <c r="R37" s="14"/>
      <c r="S37" s="15"/>
      <c r="T37" s="15"/>
      <c r="U37" s="16"/>
      <c r="V37" s="16"/>
      <c r="W37" s="15"/>
      <c r="X37" s="11"/>
    </row>
    <row r="38" spans="1:25" s="5" customFormat="1" ht="16.5" customHeight="1" x14ac:dyDescent="0.25">
      <c r="A38" s="17">
        <v>34</v>
      </c>
      <c r="B38" s="109"/>
      <c r="C38" s="18" t="s">
        <v>65</v>
      </c>
      <c r="D38" s="18">
        <v>789.17</v>
      </c>
      <c r="E38" s="25">
        <v>220</v>
      </c>
      <c r="F38" s="26">
        <v>200</v>
      </c>
      <c r="G38" s="18">
        <v>70</v>
      </c>
      <c r="H38" s="18">
        <f t="shared" si="1"/>
        <v>173617.4</v>
      </c>
      <c r="I38" s="18">
        <f t="shared" si="2"/>
        <v>110483.79999999999</v>
      </c>
      <c r="J38" s="18">
        <f t="shared" si="3"/>
        <v>284101.19999999995</v>
      </c>
      <c r="K38" s="21" t="s">
        <v>18</v>
      </c>
      <c r="L38" s="21">
        <f t="shared" si="4"/>
        <v>0</v>
      </c>
      <c r="M38" s="21">
        <f t="shared" si="0"/>
        <v>0</v>
      </c>
      <c r="N38" s="22">
        <f t="shared" si="5"/>
        <v>284101.19999999995</v>
      </c>
      <c r="O38" s="23">
        <v>173617</v>
      </c>
      <c r="P38" s="24">
        <v>110484.2</v>
      </c>
      <c r="Q38" s="14"/>
      <c r="R38" s="14"/>
      <c r="S38" s="15"/>
      <c r="T38" s="15"/>
      <c r="U38" s="16"/>
      <c r="V38" s="16"/>
      <c r="W38" s="15"/>
      <c r="X38" s="11"/>
    </row>
    <row r="39" spans="1:25" s="5" customFormat="1" ht="16.5" customHeight="1" x14ac:dyDescent="0.25">
      <c r="A39" s="17">
        <v>35</v>
      </c>
      <c r="B39" s="109"/>
      <c r="C39" s="18" t="s">
        <v>66</v>
      </c>
      <c r="D39" s="18">
        <v>2808.84</v>
      </c>
      <c r="E39" s="25">
        <v>220</v>
      </c>
      <c r="F39" s="26">
        <v>200</v>
      </c>
      <c r="G39" s="18">
        <v>70</v>
      </c>
      <c r="H39" s="18">
        <f t="shared" si="1"/>
        <v>617944.80000000005</v>
      </c>
      <c r="I39" s="18">
        <f t="shared" si="2"/>
        <v>393237.60000000003</v>
      </c>
      <c r="J39" s="18">
        <f t="shared" si="3"/>
        <v>1011182.4000000001</v>
      </c>
      <c r="K39" s="21" t="s">
        <v>17</v>
      </c>
      <c r="L39" s="21">
        <f t="shared" si="4"/>
        <v>280</v>
      </c>
      <c r="M39" s="21">
        <f t="shared" si="0"/>
        <v>786475.20000000007</v>
      </c>
      <c r="N39" s="22">
        <f t="shared" si="5"/>
        <v>1797657.6000000001</v>
      </c>
      <c r="O39" s="23">
        <v>1404420</v>
      </c>
      <c r="P39" s="24">
        <v>393237.6</v>
      </c>
      <c r="Q39" s="14"/>
      <c r="R39" s="14"/>
      <c r="S39" s="15"/>
      <c r="T39" s="15"/>
      <c r="U39" s="16"/>
      <c r="V39" s="16"/>
      <c r="W39" s="15"/>
      <c r="X39" s="11"/>
    </row>
    <row r="40" spans="1:25" s="5" customFormat="1" ht="16.5" customHeight="1" x14ac:dyDescent="0.25">
      <c r="A40" s="17">
        <v>36</v>
      </c>
      <c r="B40" s="109"/>
      <c r="C40" s="18" t="s">
        <v>67</v>
      </c>
      <c r="D40" s="18">
        <v>2441.21</v>
      </c>
      <c r="E40" s="25">
        <v>220</v>
      </c>
      <c r="F40" s="26">
        <v>200</v>
      </c>
      <c r="G40" s="22">
        <v>92.5</v>
      </c>
      <c r="H40" s="18">
        <f t="shared" si="1"/>
        <v>537066.19999999995</v>
      </c>
      <c r="I40" s="18">
        <f t="shared" si="2"/>
        <v>451623.85000000003</v>
      </c>
      <c r="J40" s="18">
        <f t="shared" si="3"/>
        <v>988690.05</v>
      </c>
      <c r="K40" s="21" t="s">
        <v>17</v>
      </c>
      <c r="L40" s="21">
        <f t="shared" si="4"/>
        <v>280</v>
      </c>
      <c r="M40" s="21">
        <f t="shared" si="0"/>
        <v>683538.8</v>
      </c>
      <c r="N40" s="22">
        <f t="shared" si="5"/>
        <v>1672228.85</v>
      </c>
      <c r="O40" s="23">
        <v>1220605</v>
      </c>
      <c r="P40" s="24">
        <v>451623.85</v>
      </c>
      <c r="Q40" s="14"/>
      <c r="R40" s="14"/>
      <c r="S40" s="15"/>
      <c r="T40" s="15"/>
      <c r="U40" s="16"/>
      <c r="V40" s="16"/>
      <c r="W40" s="15"/>
      <c r="X40" s="11"/>
    </row>
    <row r="41" spans="1:25" s="5" customFormat="1" ht="16.5" customHeight="1" x14ac:dyDescent="0.25">
      <c r="A41" s="17">
        <v>37</v>
      </c>
      <c r="B41" s="109"/>
      <c r="C41" s="18" t="s">
        <v>68</v>
      </c>
      <c r="D41" s="18">
        <v>1226.8599999999999</v>
      </c>
      <c r="E41" s="25">
        <v>220</v>
      </c>
      <c r="F41" s="26">
        <v>200</v>
      </c>
      <c r="G41" s="22">
        <v>87</v>
      </c>
      <c r="H41" s="18">
        <f t="shared" si="1"/>
        <v>269909.19999999995</v>
      </c>
      <c r="I41" s="18">
        <f t="shared" si="2"/>
        <v>213473.63999999998</v>
      </c>
      <c r="J41" s="18">
        <f t="shared" si="3"/>
        <v>483382.83999999997</v>
      </c>
      <c r="K41" s="21" t="s">
        <v>17</v>
      </c>
      <c r="L41" s="21">
        <f t="shared" si="4"/>
        <v>280</v>
      </c>
      <c r="M41" s="21">
        <f t="shared" si="0"/>
        <v>343520.8</v>
      </c>
      <c r="N41" s="22">
        <f t="shared" si="5"/>
        <v>826903.6399999999</v>
      </c>
      <c r="O41" s="23">
        <v>613430</v>
      </c>
      <c r="P41" s="24">
        <v>213473.64</v>
      </c>
      <c r="Q41" s="14"/>
      <c r="R41" s="14"/>
      <c r="S41" s="15"/>
      <c r="T41" s="15"/>
      <c r="U41" s="16"/>
      <c r="V41" s="16"/>
      <c r="W41" s="15"/>
      <c r="X41" s="11"/>
    </row>
    <row r="42" spans="1:25" s="5" customFormat="1" ht="16.5" customHeight="1" x14ac:dyDescent="0.25">
      <c r="A42" s="17">
        <v>38</v>
      </c>
      <c r="B42" s="109"/>
      <c r="C42" s="18" t="s">
        <v>69</v>
      </c>
      <c r="D42" s="18">
        <v>3050.94</v>
      </c>
      <c r="E42" s="25">
        <v>220</v>
      </c>
      <c r="F42" s="26">
        <v>200</v>
      </c>
      <c r="G42" s="22">
        <v>100</v>
      </c>
      <c r="H42" s="18">
        <f t="shared" si="1"/>
        <v>671206.8</v>
      </c>
      <c r="I42" s="18">
        <f t="shared" si="2"/>
        <v>610188</v>
      </c>
      <c r="J42" s="18">
        <f t="shared" si="3"/>
        <v>1281394.8</v>
      </c>
      <c r="K42" s="21" t="s">
        <v>17</v>
      </c>
      <c r="L42" s="21">
        <f t="shared" si="4"/>
        <v>280</v>
      </c>
      <c r="M42" s="21">
        <f t="shared" si="0"/>
        <v>854263.20000000007</v>
      </c>
      <c r="N42" s="22">
        <f t="shared" si="5"/>
        <v>2135658</v>
      </c>
      <c r="O42" s="23">
        <v>1525470</v>
      </c>
      <c r="P42" s="24">
        <v>610188</v>
      </c>
      <c r="Q42" s="14"/>
      <c r="R42" s="14"/>
      <c r="S42" s="15"/>
      <c r="T42" s="15"/>
      <c r="U42" s="16"/>
      <c r="V42" s="16"/>
      <c r="W42" s="15"/>
      <c r="X42" s="11"/>
    </row>
    <row r="43" spans="1:25" s="5" customFormat="1" ht="16.5" customHeight="1" x14ac:dyDescent="0.25">
      <c r="A43" s="17">
        <v>39</v>
      </c>
      <c r="B43" s="109"/>
      <c r="C43" s="18" t="s">
        <v>70</v>
      </c>
      <c r="D43" s="18">
        <v>2282.12</v>
      </c>
      <c r="E43" s="25">
        <v>220</v>
      </c>
      <c r="F43" s="26">
        <v>200</v>
      </c>
      <c r="G43" s="22">
        <v>88.5</v>
      </c>
      <c r="H43" s="18">
        <f t="shared" si="1"/>
        <v>502066.39999999997</v>
      </c>
      <c r="I43" s="18">
        <f t="shared" si="2"/>
        <v>403935.24</v>
      </c>
      <c r="J43" s="18">
        <f t="shared" si="3"/>
        <v>906001.6399999999</v>
      </c>
      <c r="K43" s="21" t="s">
        <v>17</v>
      </c>
      <c r="L43" s="21">
        <f t="shared" si="4"/>
        <v>280</v>
      </c>
      <c r="M43" s="21">
        <f t="shared" si="0"/>
        <v>638993.6</v>
      </c>
      <c r="N43" s="22">
        <f t="shared" si="5"/>
        <v>1544995.2399999998</v>
      </c>
      <c r="O43" s="23">
        <v>1141060</v>
      </c>
      <c r="P43" s="24">
        <v>403935.24</v>
      </c>
      <c r="Q43" s="14"/>
      <c r="R43" s="14"/>
      <c r="S43" s="15"/>
      <c r="T43" s="15"/>
      <c r="U43" s="16"/>
      <c r="V43" s="16"/>
      <c r="W43" s="15"/>
      <c r="X43" s="11"/>
    </row>
    <row r="44" spans="1:25" s="5" customFormat="1" ht="16.5" customHeight="1" x14ac:dyDescent="0.25">
      <c r="A44" s="17">
        <v>40</v>
      </c>
      <c r="B44" s="109"/>
      <c r="C44" s="18" t="s">
        <v>71</v>
      </c>
      <c r="D44" s="18">
        <v>1189.5899999999999</v>
      </c>
      <c r="E44" s="25">
        <v>220</v>
      </c>
      <c r="F44" s="26">
        <v>200</v>
      </c>
      <c r="G44" s="18">
        <v>99.5</v>
      </c>
      <c r="H44" s="18">
        <f t="shared" si="1"/>
        <v>261709.8</v>
      </c>
      <c r="I44" s="18">
        <f t="shared" si="2"/>
        <v>236728.40999999997</v>
      </c>
      <c r="J44" s="18">
        <f t="shared" si="3"/>
        <v>498438.20999999996</v>
      </c>
      <c r="K44" s="21" t="s">
        <v>17</v>
      </c>
      <c r="L44" s="21">
        <f t="shared" si="4"/>
        <v>280</v>
      </c>
      <c r="M44" s="21">
        <f t="shared" si="0"/>
        <v>333085.19999999995</v>
      </c>
      <c r="N44" s="22">
        <f t="shared" si="5"/>
        <v>831523.40999999992</v>
      </c>
      <c r="O44" s="23">
        <v>594795</v>
      </c>
      <c r="P44" s="24">
        <v>236728.41</v>
      </c>
      <c r="Q44" s="14"/>
      <c r="R44" s="14"/>
      <c r="S44" s="15"/>
      <c r="T44" s="15"/>
      <c r="U44" s="16"/>
      <c r="V44" s="16"/>
      <c r="W44" s="15"/>
      <c r="X44" s="11"/>
    </row>
    <row r="45" spans="1:25" s="5" customFormat="1" ht="16.5" customHeight="1" x14ac:dyDescent="0.25">
      <c r="A45" s="17">
        <v>41</v>
      </c>
      <c r="B45" s="109"/>
      <c r="C45" s="18" t="s">
        <v>72</v>
      </c>
      <c r="D45" s="18">
        <v>2990.91</v>
      </c>
      <c r="E45" s="25">
        <v>220</v>
      </c>
      <c r="F45" s="26">
        <v>200</v>
      </c>
      <c r="G45" s="18">
        <v>80.5</v>
      </c>
      <c r="H45" s="18">
        <f t="shared" si="1"/>
        <v>658000.19999999995</v>
      </c>
      <c r="I45" s="18">
        <f t="shared" si="2"/>
        <v>481536.50999999995</v>
      </c>
      <c r="J45" s="18">
        <f t="shared" si="3"/>
        <v>1139536.71</v>
      </c>
      <c r="K45" s="21" t="s">
        <v>17</v>
      </c>
      <c r="L45" s="21">
        <f t="shared" si="4"/>
        <v>280</v>
      </c>
      <c r="M45" s="21">
        <f t="shared" si="0"/>
        <v>837454.79999999993</v>
      </c>
      <c r="N45" s="22">
        <f t="shared" si="5"/>
        <v>1976991.5099999998</v>
      </c>
      <c r="O45" s="23">
        <v>1495455</v>
      </c>
      <c r="P45" s="24">
        <v>481536.51</v>
      </c>
      <c r="Q45" s="14"/>
      <c r="R45" s="14"/>
      <c r="S45" s="15"/>
      <c r="T45" s="15"/>
      <c r="U45" s="16"/>
      <c r="V45" s="16"/>
      <c r="W45" s="15"/>
      <c r="X45" s="11"/>
    </row>
    <row r="46" spans="1:25" s="5" customFormat="1" ht="16.5" customHeight="1" x14ac:dyDescent="0.25">
      <c r="A46" s="17">
        <v>42</v>
      </c>
      <c r="B46" s="109"/>
      <c r="C46" s="18" t="s">
        <v>73</v>
      </c>
      <c r="D46" s="18">
        <v>2827.39</v>
      </c>
      <c r="E46" s="25">
        <v>220</v>
      </c>
      <c r="F46" s="26">
        <v>200</v>
      </c>
      <c r="G46" s="18">
        <v>80.5</v>
      </c>
      <c r="H46" s="18">
        <f t="shared" si="1"/>
        <v>622025.79999999993</v>
      </c>
      <c r="I46" s="18">
        <f t="shared" si="2"/>
        <v>455209.79</v>
      </c>
      <c r="J46" s="18">
        <f t="shared" si="3"/>
        <v>1077235.5899999999</v>
      </c>
      <c r="K46" s="21" t="s">
        <v>17</v>
      </c>
      <c r="L46" s="21">
        <f t="shared" si="4"/>
        <v>280</v>
      </c>
      <c r="M46" s="21">
        <f t="shared" si="0"/>
        <v>791669.2</v>
      </c>
      <c r="N46" s="22">
        <f t="shared" si="5"/>
        <v>1868904.7899999998</v>
      </c>
      <c r="O46" s="23">
        <v>1413695</v>
      </c>
      <c r="P46" s="24">
        <v>455209.79</v>
      </c>
      <c r="Q46" s="14"/>
      <c r="R46" s="14"/>
      <c r="S46" s="15"/>
      <c r="T46" s="15"/>
      <c r="U46" s="16"/>
      <c r="V46" s="16"/>
      <c r="W46" s="15"/>
      <c r="X46" s="11"/>
    </row>
    <row r="47" spans="1:25" s="5" customFormat="1" ht="16.5" customHeight="1" thickBot="1" x14ac:dyDescent="0.3">
      <c r="A47" s="17">
        <v>43</v>
      </c>
      <c r="B47" s="109"/>
      <c r="C47" s="18" t="s">
        <v>74</v>
      </c>
      <c r="D47" s="18">
        <v>1248.3499999999999</v>
      </c>
      <c r="E47" s="25">
        <v>220</v>
      </c>
      <c r="F47" s="26">
        <v>200</v>
      </c>
      <c r="G47" s="18">
        <v>85.5</v>
      </c>
      <c r="H47" s="18">
        <f t="shared" si="1"/>
        <v>274637</v>
      </c>
      <c r="I47" s="18">
        <f t="shared" si="2"/>
        <v>213467.84999999998</v>
      </c>
      <c r="J47" s="18">
        <f t="shared" si="3"/>
        <v>488104.85</v>
      </c>
      <c r="K47" s="21" t="s">
        <v>17</v>
      </c>
      <c r="L47" s="21">
        <f t="shared" si="4"/>
        <v>280</v>
      </c>
      <c r="M47" s="21">
        <f t="shared" si="0"/>
        <v>349538</v>
      </c>
      <c r="N47" s="22">
        <f t="shared" si="5"/>
        <v>837642.85</v>
      </c>
      <c r="O47" s="23">
        <v>624175</v>
      </c>
      <c r="P47" s="24">
        <v>213467.85</v>
      </c>
      <c r="Q47" s="14"/>
      <c r="R47" s="14"/>
      <c r="S47" s="15"/>
      <c r="T47" s="15"/>
      <c r="U47" s="16"/>
      <c r="V47" s="16"/>
      <c r="W47" s="15"/>
      <c r="X47" s="11"/>
    </row>
    <row r="48" spans="1:25" s="35" customFormat="1" ht="20.399999999999999" customHeight="1" thickBot="1" x14ac:dyDescent="0.3">
      <c r="A48" s="110" t="s">
        <v>19</v>
      </c>
      <c r="B48" s="111"/>
      <c r="C48" s="27">
        <f>SUM(A47-A5+1)</f>
        <v>43</v>
      </c>
      <c r="D48" s="28">
        <f>SUM(D5:D47)</f>
        <v>59091.57</v>
      </c>
      <c r="E48" s="28"/>
      <c r="F48" s="28"/>
      <c r="G48" s="28"/>
      <c r="H48" s="28">
        <f t="shared" ref="H48:J48" si="6">SUM(H5:H47)</f>
        <v>13000145.400000002</v>
      </c>
      <c r="I48" s="28">
        <f t="shared" si="6"/>
        <v>9459294.5099999979</v>
      </c>
      <c r="J48" s="28">
        <f t="shared" si="6"/>
        <v>22459439.910000004</v>
      </c>
      <c r="K48" s="29"/>
      <c r="L48" s="29"/>
      <c r="M48" s="29">
        <f>SUM(M5:M47)</f>
        <v>13392296.399999999</v>
      </c>
      <c r="N48" s="29">
        <f>SUM(N5:N47)</f>
        <v>35851736.310000002</v>
      </c>
      <c r="O48" s="30">
        <f>SUM(O5:O47)</f>
        <v>26392441</v>
      </c>
      <c r="P48" s="31">
        <f>SUM(P5:P47)</f>
        <v>9459295.3099999987</v>
      </c>
      <c r="Q48" s="32"/>
      <c r="R48" s="14"/>
      <c r="S48" s="33"/>
      <c r="T48" s="33"/>
      <c r="U48" s="33"/>
      <c r="V48" s="33"/>
      <c r="W48" s="33"/>
      <c r="X48" s="34"/>
      <c r="Y48" s="5"/>
    </row>
    <row r="49" spans="1:24" s="5" customFormat="1" ht="16.5" customHeight="1" x14ac:dyDescent="0.25">
      <c r="A49" s="17">
        <v>44</v>
      </c>
      <c r="B49" s="112" t="s">
        <v>20</v>
      </c>
      <c r="C49" s="18" t="s">
        <v>75</v>
      </c>
      <c r="D49" s="36">
        <v>275.85000000000002</v>
      </c>
      <c r="E49" s="25">
        <v>220</v>
      </c>
      <c r="F49" s="26">
        <v>200</v>
      </c>
      <c r="G49" s="36">
        <v>70</v>
      </c>
      <c r="H49" s="18">
        <f t="shared" si="1"/>
        <v>60687.000000000007</v>
      </c>
      <c r="I49" s="18">
        <f t="shared" si="2"/>
        <v>38619</v>
      </c>
      <c r="J49" s="18">
        <f t="shared" si="3"/>
        <v>99306</v>
      </c>
      <c r="K49" s="21" t="s">
        <v>18</v>
      </c>
      <c r="L49" s="21">
        <f>IF(K49="是",280,0)</f>
        <v>0</v>
      </c>
      <c r="M49" s="21">
        <f t="shared" ref="M49:M68" si="7">IF(K49="是",D49*280,0)</f>
        <v>0</v>
      </c>
      <c r="N49" s="22">
        <f t="shared" si="5"/>
        <v>99306</v>
      </c>
      <c r="O49" s="23">
        <v>60687</v>
      </c>
      <c r="P49" s="24">
        <v>38619</v>
      </c>
      <c r="Q49" s="14"/>
      <c r="R49" s="14"/>
      <c r="S49" s="37"/>
      <c r="T49" s="38"/>
      <c r="U49" s="39"/>
      <c r="V49" s="40"/>
      <c r="W49" s="41"/>
      <c r="X49" s="11"/>
    </row>
    <row r="50" spans="1:24" s="5" customFormat="1" ht="16.5" customHeight="1" x14ac:dyDescent="0.25">
      <c r="A50" s="17">
        <v>45</v>
      </c>
      <c r="B50" s="113"/>
      <c r="C50" s="18" t="s">
        <v>76</v>
      </c>
      <c r="D50" s="36">
        <v>808.77</v>
      </c>
      <c r="E50" s="25">
        <v>220</v>
      </c>
      <c r="F50" s="26">
        <v>200</v>
      </c>
      <c r="G50" s="36">
        <v>70</v>
      </c>
      <c r="H50" s="18">
        <f t="shared" si="1"/>
        <v>177929.4</v>
      </c>
      <c r="I50" s="18">
        <f t="shared" si="2"/>
        <v>113227.8</v>
      </c>
      <c r="J50" s="18">
        <f t="shared" si="3"/>
        <v>291157.2</v>
      </c>
      <c r="K50" s="21" t="s">
        <v>18</v>
      </c>
      <c r="L50" s="21">
        <f t="shared" ref="L50:L68" si="8">IF(K50="是",280,0)</f>
        <v>0</v>
      </c>
      <c r="M50" s="21">
        <f t="shared" si="7"/>
        <v>0</v>
      </c>
      <c r="N50" s="22">
        <f t="shared" si="5"/>
        <v>291157.2</v>
      </c>
      <c r="O50" s="23">
        <v>177929</v>
      </c>
      <c r="P50" s="24">
        <v>113228.2</v>
      </c>
      <c r="Q50" s="14"/>
      <c r="R50" s="14"/>
      <c r="S50" s="37"/>
      <c r="T50" s="38"/>
      <c r="U50" s="40"/>
      <c r="V50" s="40"/>
      <c r="W50" s="41"/>
      <c r="X50" s="11"/>
    </row>
    <row r="51" spans="1:24" s="5" customFormat="1" ht="16.5" customHeight="1" x14ac:dyDescent="0.25">
      <c r="A51" s="17">
        <v>46</v>
      </c>
      <c r="B51" s="113"/>
      <c r="C51" s="18" t="s">
        <v>77</v>
      </c>
      <c r="D51" s="36">
        <v>1104.06</v>
      </c>
      <c r="E51" s="25">
        <v>220</v>
      </c>
      <c r="F51" s="26">
        <v>200</v>
      </c>
      <c r="G51" s="36">
        <v>87</v>
      </c>
      <c r="H51" s="18">
        <f t="shared" si="1"/>
        <v>242893.19999999998</v>
      </c>
      <c r="I51" s="18">
        <f t="shared" si="2"/>
        <v>192106.44</v>
      </c>
      <c r="J51" s="18">
        <f t="shared" si="3"/>
        <v>434999.64</v>
      </c>
      <c r="K51" s="21" t="s">
        <v>18</v>
      </c>
      <c r="L51" s="21">
        <f t="shared" si="8"/>
        <v>0</v>
      </c>
      <c r="M51" s="21">
        <f t="shared" si="7"/>
        <v>0</v>
      </c>
      <c r="N51" s="22">
        <f t="shared" si="5"/>
        <v>434999.64</v>
      </c>
      <c r="O51" s="23">
        <v>242893</v>
      </c>
      <c r="P51" s="24">
        <v>192106.64</v>
      </c>
      <c r="Q51" s="14"/>
      <c r="R51" s="14"/>
      <c r="S51" s="42"/>
      <c r="T51" s="38"/>
      <c r="U51" s="40"/>
      <c r="V51" s="41"/>
      <c r="W51" s="43"/>
      <c r="X51" s="11"/>
    </row>
    <row r="52" spans="1:24" s="5" customFormat="1" ht="16.5" customHeight="1" x14ac:dyDescent="0.25">
      <c r="A52" s="17">
        <v>47</v>
      </c>
      <c r="B52" s="113"/>
      <c r="C52" s="18" t="s">
        <v>78</v>
      </c>
      <c r="D52" s="36">
        <v>2112.81</v>
      </c>
      <c r="E52" s="25">
        <v>220</v>
      </c>
      <c r="F52" s="26">
        <v>200</v>
      </c>
      <c r="G52" s="36">
        <v>99.5</v>
      </c>
      <c r="H52" s="18">
        <f t="shared" si="1"/>
        <v>464818.2</v>
      </c>
      <c r="I52" s="18">
        <f t="shared" si="2"/>
        <v>420449.19</v>
      </c>
      <c r="J52" s="18">
        <f t="shared" si="3"/>
        <v>885267.39</v>
      </c>
      <c r="K52" s="21" t="s">
        <v>17</v>
      </c>
      <c r="L52" s="21">
        <f t="shared" si="8"/>
        <v>280</v>
      </c>
      <c r="M52" s="21">
        <f t="shared" si="7"/>
        <v>591586.79999999993</v>
      </c>
      <c r="N52" s="22">
        <f t="shared" si="5"/>
        <v>1476854.19</v>
      </c>
      <c r="O52" s="23">
        <v>1056405</v>
      </c>
      <c r="P52" s="24">
        <v>420449.19</v>
      </c>
      <c r="Q52" s="14"/>
      <c r="R52" s="14"/>
      <c r="S52" s="37"/>
      <c r="T52" s="38"/>
      <c r="U52" s="40"/>
      <c r="V52" s="41"/>
      <c r="W52" s="43"/>
      <c r="X52" s="11"/>
    </row>
    <row r="53" spans="1:24" s="5" customFormat="1" ht="16.5" customHeight="1" x14ac:dyDescent="0.25">
      <c r="A53" s="17">
        <v>48</v>
      </c>
      <c r="B53" s="113"/>
      <c r="C53" s="18" t="s">
        <v>79</v>
      </c>
      <c r="D53" s="36">
        <v>2793.45</v>
      </c>
      <c r="E53" s="25">
        <v>220</v>
      </c>
      <c r="F53" s="26">
        <v>200</v>
      </c>
      <c r="G53" s="36">
        <v>79.5</v>
      </c>
      <c r="H53" s="18">
        <f t="shared" si="1"/>
        <v>614559</v>
      </c>
      <c r="I53" s="18">
        <f t="shared" si="2"/>
        <v>444158.55</v>
      </c>
      <c r="J53" s="18">
        <f t="shared" si="3"/>
        <v>1058717.55</v>
      </c>
      <c r="K53" s="21" t="s">
        <v>17</v>
      </c>
      <c r="L53" s="21">
        <f t="shared" si="8"/>
        <v>280</v>
      </c>
      <c r="M53" s="21">
        <f t="shared" si="7"/>
        <v>782166</v>
      </c>
      <c r="N53" s="22">
        <f t="shared" si="5"/>
        <v>1840883.55</v>
      </c>
      <c r="O53" s="23">
        <v>1396725</v>
      </c>
      <c r="P53" s="24">
        <v>444158.55</v>
      </c>
      <c r="Q53" s="14"/>
      <c r="R53" s="14"/>
      <c r="S53" s="37"/>
      <c r="T53" s="38"/>
      <c r="U53" s="40"/>
      <c r="V53" s="41"/>
      <c r="W53" s="43"/>
      <c r="X53" s="11"/>
    </row>
    <row r="54" spans="1:24" s="5" customFormat="1" ht="16.5" customHeight="1" x14ac:dyDescent="0.25">
      <c r="A54" s="17">
        <v>49</v>
      </c>
      <c r="B54" s="113"/>
      <c r="C54" s="18" t="s">
        <v>80</v>
      </c>
      <c r="D54" s="36">
        <v>2714.95</v>
      </c>
      <c r="E54" s="25">
        <v>220</v>
      </c>
      <c r="F54" s="26">
        <v>200</v>
      </c>
      <c r="G54" s="36">
        <v>70</v>
      </c>
      <c r="H54" s="18">
        <f t="shared" si="1"/>
        <v>597289</v>
      </c>
      <c r="I54" s="18">
        <f t="shared" si="2"/>
        <v>380093</v>
      </c>
      <c r="J54" s="18">
        <f t="shared" si="3"/>
        <v>977382</v>
      </c>
      <c r="K54" s="21" t="s">
        <v>17</v>
      </c>
      <c r="L54" s="21">
        <f t="shared" si="8"/>
        <v>280</v>
      </c>
      <c r="M54" s="21">
        <f t="shared" si="7"/>
        <v>760186</v>
      </c>
      <c r="N54" s="22">
        <f t="shared" si="5"/>
        <v>1737568</v>
      </c>
      <c r="O54" s="23">
        <v>1357475</v>
      </c>
      <c r="P54" s="24">
        <v>380093</v>
      </c>
      <c r="Q54" s="14"/>
      <c r="R54" s="14"/>
      <c r="S54" s="42"/>
      <c r="T54" s="38"/>
      <c r="U54" s="40"/>
      <c r="V54" s="41"/>
      <c r="W54" s="43"/>
      <c r="X54" s="11"/>
    </row>
    <row r="55" spans="1:24" s="5" customFormat="1" ht="16.5" customHeight="1" x14ac:dyDescent="0.25">
      <c r="A55" s="17">
        <v>50</v>
      </c>
      <c r="B55" s="113"/>
      <c r="C55" s="18" t="s">
        <v>81</v>
      </c>
      <c r="D55" s="36">
        <v>2067.08</v>
      </c>
      <c r="E55" s="25">
        <v>220</v>
      </c>
      <c r="F55" s="26">
        <v>200</v>
      </c>
      <c r="G55" s="36">
        <v>70</v>
      </c>
      <c r="H55" s="18">
        <f t="shared" si="1"/>
        <v>454757.6</v>
      </c>
      <c r="I55" s="18">
        <f t="shared" si="2"/>
        <v>289391.2</v>
      </c>
      <c r="J55" s="18">
        <f t="shared" si="3"/>
        <v>744148.8</v>
      </c>
      <c r="K55" s="21" t="s">
        <v>17</v>
      </c>
      <c r="L55" s="21">
        <f t="shared" si="8"/>
        <v>280</v>
      </c>
      <c r="M55" s="21">
        <f t="shared" si="7"/>
        <v>578782.4</v>
      </c>
      <c r="N55" s="22">
        <f t="shared" si="5"/>
        <v>1322931.2000000002</v>
      </c>
      <c r="O55" s="23">
        <v>1033540</v>
      </c>
      <c r="P55" s="24">
        <v>289391.2</v>
      </c>
      <c r="Q55" s="14"/>
      <c r="R55" s="14"/>
      <c r="S55" s="37"/>
      <c r="T55" s="38"/>
      <c r="U55" s="40"/>
      <c r="V55" s="41"/>
      <c r="W55" s="43"/>
      <c r="X55" s="11"/>
    </row>
    <row r="56" spans="1:24" s="5" customFormat="1" ht="16.5" customHeight="1" x14ac:dyDescent="0.25">
      <c r="A56" s="17">
        <v>51</v>
      </c>
      <c r="B56" s="113"/>
      <c r="C56" s="18" t="s">
        <v>82</v>
      </c>
      <c r="D56" s="36">
        <v>1337.98</v>
      </c>
      <c r="E56" s="25">
        <v>220</v>
      </c>
      <c r="F56" s="26">
        <v>200</v>
      </c>
      <c r="G56" s="36">
        <v>70</v>
      </c>
      <c r="H56" s="18">
        <f t="shared" si="1"/>
        <v>294355.59999999998</v>
      </c>
      <c r="I56" s="18">
        <f t="shared" si="2"/>
        <v>187317.2</v>
      </c>
      <c r="J56" s="18">
        <f t="shared" si="3"/>
        <v>481672.8</v>
      </c>
      <c r="K56" s="21" t="s">
        <v>18</v>
      </c>
      <c r="L56" s="21">
        <f t="shared" si="8"/>
        <v>0</v>
      </c>
      <c r="M56" s="21">
        <f t="shared" si="7"/>
        <v>0</v>
      </c>
      <c r="N56" s="22">
        <f t="shared" si="5"/>
        <v>481672.8</v>
      </c>
      <c r="O56" s="23">
        <v>294356</v>
      </c>
      <c r="P56" s="24">
        <v>187316.8</v>
      </c>
      <c r="Q56" s="14"/>
      <c r="R56" s="14"/>
      <c r="S56" s="37"/>
      <c r="T56" s="38"/>
      <c r="U56" s="40"/>
      <c r="V56" s="40"/>
      <c r="W56" s="41"/>
      <c r="X56" s="11"/>
    </row>
    <row r="57" spans="1:24" s="5" customFormat="1" ht="16.5" customHeight="1" x14ac:dyDescent="0.25">
      <c r="A57" s="17">
        <v>52</v>
      </c>
      <c r="B57" s="113"/>
      <c r="C57" s="18" t="s">
        <v>83</v>
      </c>
      <c r="D57" s="36">
        <v>894.86</v>
      </c>
      <c r="E57" s="25">
        <v>220</v>
      </c>
      <c r="F57" s="26">
        <v>200</v>
      </c>
      <c r="G57" s="36">
        <v>70</v>
      </c>
      <c r="H57" s="18">
        <f t="shared" si="1"/>
        <v>196869.2</v>
      </c>
      <c r="I57" s="18">
        <f t="shared" si="2"/>
        <v>125280.40000000001</v>
      </c>
      <c r="J57" s="18">
        <f t="shared" si="3"/>
        <v>322149.60000000003</v>
      </c>
      <c r="K57" s="21" t="s">
        <v>18</v>
      </c>
      <c r="L57" s="21">
        <f t="shared" si="8"/>
        <v>0</v>
      </c>
      <c r="M57" s="21">
        <f t="shared" si="7"/>
        <v>0</v>
      </c>
      <c r="N57" s="22">
        <f t="shared" si="5"/>
        <v>322149.60000000003</v>
      </c>
      <c r="O57" s="23">
        <v>196869</v>
      </c>
      <c r="P57" s="24">
        <v>125280.6</v>
      </c>
      <c r="Q57" s="14"/>
      <c r="R57" s="14"/>
      <c r="S57" s="37"/>
      <c r="T57" s="38"/>
      <c r="U57" s="40"/>
      <c r="V57" s="40"/>
      <c r="W57" s="41"/>
      <c r="X57" s="11"/>
    </row>
    <row r="58" spans="1:24" s="5" customFormat="1" ht="16.5" customHeight="1" x14ac:dyDescent="0.25">
      <c r="A58" s="17">
        <v>53</v>
      </c>
      <c r="B58" s="113"/>
      <c r="C58" s="18" t="s">
        <v>84</v>
      </c>
      <c r="D58" s="36">
        <v>247.6</v>
      </c>
      <c r="E58" s="25">
        <v>220</v>
      </c>
      <c r="F58" s="26">
        <v>200</v>
      </c>
      <c r="G58" s="36">
        <v>70</v>
      </c>
      <c r="H58" s="18">
        <f t="shared" si="1"/>
        <v>54472</v>
      </c>
      <c r="I58" s="18">
        <f t="shared" si="2"/>
        <v>34664</v>
      </c>
      <c r="J58" s="18">
        <f t="shared" si="3"/>
        <v>89136</v>
      </c>
      <c r="K58" s="21" t="s">
        <v>18</v>
      </c>
      <c r="L58" s="21">
        <f t="shared" si="8"/>
        <v>0</v>
      </c>
      <c r="M58" s="21">
        <f t="shared" si="7"/>
        <v>0</v>
      </c>
      <c r="N58" s="22">
        <f t="shared" si="5"/>
        <v>89136</v>
      </c>
      <c r="O58" s="23">
        <v>54472</v>
      </c>
      <c r="P58" s="24">
        <v>34664</v>
      </c>
      <c r="Q58" s="14"/>
      <c r="R58" s="14"/>
      <c r="S58" s="37"/>
      <c r="T58" s="38"/>
      <c r="U58" s="40"/>
      <c r="V58" s="40"/>
      <c r="W58" s="41"/>
      <c r="X58" s="11"/>
    </row>
    <row r="59" spans="1:24" s="5" customFormat="1" ht="16.5" customHeight="1" x14ac:dyDescent="0.25">
      <c r="A59" s="17">
        <v>54</v>
      </c>
      <c r="B59" s="113"/>
      <c r="C59" s="18" t="s">
        <v>85</v>
      </c>
      <c r="D59" s="36">
        <v>200.04</v>
      </c>
      <c r="E59" s="25">
        <v>220</v>
      </c>
      <c r="F59" s="26">
        <v>200</v>
      </c>
      <c r="G59" s="36">
        <v>70</v>
      </c>
      <c r="H59" s="18">
        <f t="shared" si="1"/>
        <v>44008.799999999996</v>
      </c>
      <c r="I59" s="18">
        <f t="shared" si="2"/>
        <v>28005.599999999999</v>
      </c>
      <c r="J59" s="18">
        <f t="shared" si="3"/>
        <v>72014.399999999994</v>
      </c>
      <c r="K59" s="21" t="s">
        <v>18</v>
      </c>
      <c r="L59" s="21">
        <f t="shared" si="8"/>
        <v>0</v>
      </c>
      <c r="M59" s="21">
        <f t="shared" si="7"/>
        <v>0</v>
      </c>
      <c r="N59" s="22">
        <f t="shared" si="5"/>
        <v>72014.399999999994</v>
      </c>
      <c r="O59" s="23">
        <v>44009</v>
      </c>
      <c r="P59" s="24">
        <v>28005.4</v>
      </c>
      <c r="Q59" s="14"/>
      <c r="R59" s="14"/>
      <c r="S59" s="37"/>
      <c r="T59" s="38"/>
      <c r="U59" s="40"/>
      <c r="V59" s="40"/>
      <c r="W59" s="41"/>
      <c r="X59" s="11"/>
    </row>
    <row r="60" spans="1:24" s="5" customFormat="1" ht="16.5" customHeight="1" x14ac:dyDescent="0.25">
      <c r="A60" s="17">
        <v>55</v>
      </c>
      <c r="B60" s="113"/>
      <c r="C60" s="18" t="s">
        <v>86</v>
      </c>
      <c r="D60" s="44">
        <v>768.23</v>
      </c>
      <c r="E60" s="25">
        <v>220</v>
      </c>
      <c r="F60" s="26">
        <v>200</v>
      </c>
      <c r="G60" s="44">
        <v>70</v>
      </c>
      <c r="H60" s="18">
        <f t="shared" si="1"/>
        <v>169010.6</v>
      </c>
      <c r="I60" s="18">
        <f t="shared" si="2"/>
        <v>107552.2</v>
      </c>
      <c r="J60" s="18">
        <f t="shared" si="3"/>
        <v>276562.8</v>
      </c>
      <c r="K60" s="21" t="s">
        <v>18</v>
      </c>
      <c r="L60" s="21">
        <f t="shared" si="8"/>
        <v>0</v>
      </c>
      <c r="M60" s="21">
        <f t="shared" si="7"/>
        <v>0</v>
      </c>
      <c r="N60" s="22">
        <f t="shared" si="5"/>
        <v>276562.8</v>
      </c>
      <c r="O60" s="23">
        <v>169011</v>
      </c>
      <c r="P60" s="24">
        <v>107551.8</v>
      </c>
      <c r="Q60" s="14"/>
      <c r="R60" s="14"/>
      <c r="S60" s="37"/>
      <c r="T60" s="38"/>
      <c r="U60" s="40"/>
      <c r="V60" s="40"/>
      <c r="W60" s="41"/>
      <c r="X60" s="11"/>
    </row>
    <row r="61" spans="1:24" s="5" customFormat="1" ht="16.5" customHeight="1" x14ac:dyDescent="0.25">
      <c r="A61" s="17">
        <v>56</v>
      </c>
      <c r="B61" s="113"/>
      <c r="C61" s="18" t="s">
        <v>87</v>
      </c>
      <c r="D61" s="44">
        <v>110</v>
      </c>
      <c r="E61" s="25">
        <v>220</v>
      </c>
      <c r="F61" s="26">
        <v>200</v>
      </c>
      <c r="G61" s="44">
        <v>70</v>
      </c>
      <c r="H61" s="18">
        <f t="shared" si="1"/>
        <v>24200</v>
      </c>
      <c r="I61" s="18">
        <f t="shared" si="2"/>
        <v>15400</v>
      </c>
      <c r="J61" s="18">
        <f t="shared" si="3"/>
        <v>39600</v>
      </c>
      <c r="K61" s="21" t="s">
        <v>18</v>
      </c>
      <c r="L61" s="21">
        <f t="shared" si="8"/>
        <v>0</v>
      </c>
      <c r="M61" s="21">
        <f t="shared" si="7"/>
        <v>0</v>
      </c>
      <c r="N61" s="22">
        <f t="shared" si="5"/>
        <v>39600</v>
      </c>
      <c r="O61" s="23">
        <v>24200</v>
      </c>
      <c r="P61" s="24">
        <v>15400</v>
      </c>
      <c r="Q61" s="14"/>
      <c r="R61" s="14"/>
      <c r="S61" s="37"/>
      <c r="T61" s="38"/>
      <c r="U61" s="40"/>
      <c r="V61" s="40"/>
      <c r="W61" s="41"/>
      <c r="X61" s="11"/>
    </row>
    <row r="62" spans="1:24" s="5" customFormat="1" ht="16.5" customHeight="1" x14ac:dyDescent="0.25">
      <c r="A62" s="17">
        <v>57</v>
      </c>
      <c r="B62" s="113"/>
      <c r="C62" s="18" t="s">
        <v>88</v>
      </c>
      <c r="D62" s="44">
        <v>375</v>
      </c>
      <c r="E62" s="25">
        <v>220</v>
      </c>
      <c r="F62" s="26">
        <v>200</v>
      </c>
      <c r="G62" s="44">
        <v>70</v>
      </c>
      <c r="H62" s="18">
        <f t="shared" si="1"/>
        <v>82500</v>
      </c>
      <c r="I62" s="18">
        <f t="shared" si="2"/>
        <v>52500</v>
      </c>
      <c r="J62" s="18">
        <f t="shared" si="3"/>
        <v>135000</v>
      </c>
      <c r="K62" s="21" t="s">
        <v>18</v>
      </c>
      <c r="L62" s="21">
        <f t="shared" si="8"/>
        <v>0</v>
      </c>
      <c r="M62" s="21">
        <f t="shared" si="7"/>
        <v>0</v>
      </c>
      <c r="N62" s="22">
        <f t="shared" si="5"/>
        <v>135000</v>
      </c>
      <c r="O62" s="23">
        <v>82500</v>
      </c>
      <c r="P62" s="24">
        <v>52500</v>
      </c>
      <c r="Q62" s="14"/>
      <c r="R62" s="14"/>
      <c r="S62" s="37"/>
      <c r="T62" s="38"/>
      <c r="U62" s="40"/>
      <c r="V62" s="40"/>
      <c r="W62" s="41"/>
      <c r="X62" s="11"/>
    </row>
    <row r="63" spans="1:24" s="5" customFormat="1" ht="16.5" customHeight="1" x14ac:dyDescent="0.25">
      <c r="A63" s="17">
        <v>58</v>
      </c>
      <c r="B63" s="113"/>
      <c r="C63" s="18" t="s">
        <v>89</v>
      </c>
      <c r="D63" s="36">
        <v>725.16</v>
      </c>
      <c r="E63" s="25">
        <v>220</v>
      </c>
      <c r="F63" s="26">
        <v>200</v>
      </c>
      <c r="G63" s="36">
        <v>70</v>
      </c>
      <c r="H63" s="18">
        <f t="shared" si="1"/>
        <v>159535.19999999998</v>
      </c>
      <c r="I63" s="18">
        <f t="shared" si="2"/>
        <v>101522.4</v>
      </c>
      <c r="J63" s="18">
        <f t="shared" si="3"/>
        <v>261057.59999999998</v>
      </c>
      <c r="K63" s="21" t="s">
        <v>18</v>
      </c>
      <c r="L63" s="21">
        <f t="shared" si="8"/>
        <v>0</v>
      </c>
      <c r="M63" s="21">
        <f t="shared" si="7"/>
        <v>0</v>
      </c>
      <c r="N63" s="22">
        <f t="shared" si="5"/>
        <v>261057.59999999998</v>
      </c>
      <c r="O63" s="23">
        <v>159535</v>
      </c>
      <c r="P63" s="24">
        <v>101522.6</v>
      </c>
      <c r="Q63" s="14"/>
      <c r="R63" s="14"/>
      <c r="S63" s="37"/>
      <c r="T63" s="38"/>
      <c r="U63" s="40"/>
      <c r="V63" s="40"/>
      <c r="W63" s="41"/>
      <c r="X63" s="11"/>
    </row>
    <row r="64" spans="1:24" s="5" customFormat="1" ht="16.5" customHeight="1" x14ac:dyDescent="0.25">
      <c r="A64" s="17">
        <v>59</v>
      </c>
      <c r="B64" s="113"/>
      <c r="C64" s="18" t="s">
        <v>90</v>
      </c>
      <c r="D64" s="36">
        <v>2928.54</v>
      </c>
      <c r="E64" s="25">
        <v>220</v>
      </c>
      <c r="F64" s="26">
        <v>200</v>
      </c>
      <c r="G64" s="36">
        <v>78</v>
      </c>
      <c r="H64" s="18">
        <f t="shared" si="1"/>
        <v>644278.80000000005</v>
      </c>
      <c r="I64" s="18">
        <f t="shared" si="2"/>
        <v>456852.24</v>
      </c>
      <c r="J64" s="18">
        <f t="shared" si="3"/>
        <v>1101131.04</v>
      </c>
      <c r="K64" s="21" t="s">
        <v>17</v>
      </c>
      <c r="L64" s="21">
        <f t="shared" si="8"/>
        <v>280</v>
      </c>
      <c r="M64" s="21">
        <f t="shared" si="7"/>
        <v>819991.2</v>
      </c>
      <c r="N64" s="22">
        <f t="shared" si="5"/>
        <v>1921122.24</v>
      </c>
      <c r="O64" s="23">
        <v>1464270</v>
      </c>
      <c r="P64" s="24">
        <v>456852.24</v>
      </c>
      <c r="Q64" s="14"/>
      <c r="R64" s="14"/>
      <c r="S64" s="37"/>
      <c r="T64" s="38"/>
      <c r="U64" s="40"/>
      <c r="V64" s="41"/>
      <c r="W64" s="43"/>
      <c r="X64" s="11"/>
    </row>
    <row r="65" spans="1:25" s="5" customFormat="1" ht="16.5" customHeight="1" x14ac:dyDescent="0.25">
      <c r="A65" s="17">
        <v>60</v>
      </c>
      <c r="B65" s="113"/>
      <c r="C65" s="18" t="s">
        <v>91</v>
      </c>
      <c r="D65" s="36">
        <v>408.9</v>
      </c>
      <c r="E65" s="25">
        <v>220</v>
      </c>
      <c r="F65" s="26">
        <v>200</v>
      </c>
      <c r="G65" s="36">
        <v>70</v>
      </c>
      <c r="H65" s="18">
        <f t="shared" si="1"/>
        <v>89958</v>
      </c>
      <c r="I65" s="18">
        <f t="shared" si="2"/>
        <v>57246</v>
      </c>
      <c r="J65" s="18">
        <f t="shared" si="3"/>
        <v>147204</v>
      </c>
      <c r="K65" s="21" t="s">
        <v>17</v>
      </c>
      <c r="L65" s="21">
        <f t="shared" si="8"/>
        <v>280</v>
      </c>
      <c r="M65" s="21">
        <f t="shared" si="7"/>
        <v>114492</v>
      </c>
      <c r="N65" s="22">
        <f t="shared" si="5"/>
        <v>261696</v>
      </c>
      <c r="O65" s="23">
        <v>204450</v>
      </c>
      <c r="P65" s="24">
        <v>57246</v>
      </c>
      <c r="Q65" s="14"/>
      <c r="R65" s="14"/>
      <c r="S65" s="37"/>
      <c r="T65" s="38"/>
      <c r="U65" s="40"/>
      <c r="V65" s="40"/>
      <c r="W65" s="41"/>
      <c r="X65" s="11"/>
    </row>
    <row r="66" spans="1:25" s="5" customFormat="1" ht="16.5" customHeight="1" x14ac:dyDescent="0.25">
      <c r="A66" s="17">
        <v>61</v>
      </c>
      <c r="B66" s="113"/>
      <c r="C66" s="18" t="s">
        <v>92</v>
      </c>
      <c r="D66" s="36">
        <v>433.5</v>
      </c>
      <c r="E66" s="25">
        <v>220</v>
      </c>
      <c r="F66" s="26">
        <v>200</v>
      </c>
      <c r="G66" s="36">
        <v>70</v>
      </c>
      <c r="H66" s="18">
        <f t="shared" si="1"/>
        <v>95370</v>
      </c>
      <c r="I66" s="18">
        <f t="shared" si="2"/>
        <v>60690</v>
      </c>
      <c r="J66" s="18">
        <f t="shared" si="3"/>
        <v>156060</v>
      </c>
      <c r="K66" s="21" t="s">
        <v>18</v>
      </c>
      <c r="L66" s="21">
        <f t="shared" si="8"/>
        <v>0</v>
      </c>
      <c r="M66" s="21">
        <f t="shared" si="7"/>
        <v>0</v>
      </c>
      <c r="N66" s="22">
        <f t="shared" si="5"/>
        <v>156060</v>
      </c>
      <c r="O66" s="23">
        <v>95370</v>
      </c>
      <c r="P66" s="24">
        <v>60690</v>
      </c>
      <c r="Q66" s="14"/>
      <c r="R66" s="14"/>
      <c r="S66" s="37"/>
      <c r="T66" s="38"/>
      <c r="U66" s="40"/>
      <c r="V66" s="45"/>
      <c r="W66" s="41"/>
      <c r="X66" s="11"/>
    </row>
    <row r="67" spans="1:25" s="5" customFormat="1" ht="16.5" customHeight="1" x14ac:dyDescent="0.25">
      <c r="A67" s="17">
        <v>62</v>
      </c>
      <c r="B67" s="113"/>
      <c r="C67" s="18" t="s">
        <v>93</v>
      </c>
      <c r="D67" s="36">
        <v>11.5</v>
      </c>
      <c r="E67" s="25">
        <v>220</v>
      </c>
      <c r="F67" s="26">
        <v>200</v>
      </c>
      <c r="G67" s="36">
        <v>70</v>
      </c>
      <c r="H67" s="18">
        <f t="shared" si="1"/>
        <v>2530</v>
      </c>
      <c r="I67" s="18">
        <f t="shared" si="2"/>
        <v>1610</v>
      </c>
      <c r="J67" s="18">
        <f t="shared" si="3"/>
        <v>4140</v>
      </c>
      <c r="K67" s="21" t="s">
        <v>18</v>
      </c>
      <c r="L67" s="21">
        <f t="shared" si="8"/>
        <v>0</v>
      </c>
      <c r="M67" s="21">
        <f t="shared" si="7"/>
        <v>0</v>
      </c>
      <c r="N67" s="22">
        <f t="shared" si="5"/>
        <v>4140</v>
      </c>
      <c r="O67" s="23">
        <v>2530</v>
      </c>
      <c r="P67" s="24">
        <v>1610</v>
      </c>
      <c r="Q67" s="14"/>
      <c r="R67" s="14"/>
      <c r="S67" s="37"/>
      <c r="T67" s="38"/>
      <c r="U67" s="37"/>
      <c r="V67" s="37"/>
      <c r="W67" s="46"/>
      <c r="X67" s="11"/>
    </row>
    <row r="68" spans="1:25" s="5" customFormat="1" ht="16.5" customHeight="1" thickBot="1" x14ac:dyDescent="0.3">
      <c r="A68" s="17">
        <v>63</v>
      </c>
      <c r="B68" s="114"/>
      <c r="C68" s="47" t="s">
        <v>94</v>
      </c>
      <c r="D68" s="36">
        <v>366</v>
      </c>
      <c r="E68" s="25">
        <v>220</v>
      </c>
      <c r="F68" s="26">
        <v>200</v>
      </c>
      <c r="G68" s="36">
        <v>70</v>
      </c>
      <c r="H68" s="18">
        <f t="shared" si="1"/>
        <v>80520</v>
      </c>
      <c r="I68" s="18">
        <f t="shared" si="2"/>
        <v>51240</v>
      </c>
      <c r="J68" s="18">
        <f t="shared" si="3"/>
        <v>131760</v>
      </c>
      <c r="K68" s="21" t="s">
        <v>18</v>
      </c>
      <c r="L68" s="21">
        <f t="shared" si="8"/>
        <v>0</v>
      </c>
      <c r="M68" s="21">
        <f t="shared" si="7"/>
        <v>0</v>
      </c>
      <c r="N68" s="22">
        <f t="shared" si="5"/>
        <v>131760</v>
      </c>
      <c r="O68" s="23">
        <v>80520</v>
      </c>
      <c r="P68" s="24">
        <v>51240</v>
      </c>
      <c r="Q68" s="14"/>
      <c r="R68" s="14"/>
      <c r="S68" s="37"/>
      <c r="T68" s="38"/>
      <c r="U68" s="48"/>
      <c r="V68" s="48"/>
      <c r="W68" s="46"/>
      <c r="X68" s="11"/>
    </row>
    <row r="69" spans="1:25" s="35" customFormat="1" ht="22.2" customHeight="1" thickBot="1" x14ac:dyDescent="0.3">
      <c r="A69" s="110" t="s">
        <v>19</v>
      </c>
      <c r="B69" s="111"/>
      <c r="C69" s="27">
        <f>SUM(A68-A49+1)</f>
        <v>20</v>
      </c>
      <c r="D69" s="29">
        <f>SUM(D49:D68)</f>
        <v>20684.280000000002</v>
      </c>
      <c r="E69" s="29"/>
      <c r="F69" s="29"/>
      <c r="G69" s="29"/>
      <c r="H69" s="29">
        <f t="shared" ref="H69:J69" si="9">SUM(H49:H68)</f>
        <v>4550541.6000000006</v>
      </c>
      <c r="I69" s="29">
        <f t="shared" si="9"/>
        <v>3157925.2199999997</v>
      </c>
      <c r="J69" s="29">
        <f t="shared" si="9"/>
        <v>7708466.8199999994</v>
      </c>
      <c r="K69" s="29"/>
      <c r="L69" s="29"/>
      <c r="M69" s="29">
        <f>SUM(M49:M68)</f>
        <v>3647204.3999999994</v>
      </c>
      <c r="N69" s="29">
        <f>SUM(N49:N68)</f>
        <v>11355671.220000001</v>
      </c>
      <c r="O69" s="30">
        <f>SUM(O49:O68)</f>
        <v>8197746</v>
      </c>
      <c r="P69" s="31">
        <f>SUM(P49:P68)</f>
        <v>3157925.2199999997</v>
      </c>
      <c r="Q69" s="32"/>
      <c r="R69" s="14"/>
      <c r="S69" s="33"/>
      <c r="T69" s="33"/>
      <c r="U69" s="33"/>
      <c r="V69" s="33"/>
      <c r="W69" s="33"/>
      <c r="X69" s="34"/>
      <c r="Y69" s="5"/>
    </row>
    <row r="70" spans="1:25" s="5" customFormat="1" x14ac:dyDescent="0.25">
      <c r="A70" s="17">
        <v>64</v>
      </c>
      <c r="B70" s="103" t="s">
        <v>21</v>
      </c>
      <c r="C70" s="49" t="s">
        <v>95</v>
      </c>
      <c r="D70" s="36">
        <v>1583.01</v>
      </c>
      <c r="E70" s="25">
        <v>220</v>
      </c>
      <c r="F70" s="26">
        <v>200</v>
      </c>
      <c r="G70" s="36">
        <v>100</v>
      </c>
      <c r="H70" s="18">
        <f t="shared" ref="H70:H133" si="10">D70*E70</f>
        <v>348262.2</v>
      </c>
      <c r="I70" s="18">
        <f t="shared" ref="I70:I133" si="11">D70*G70*2</f>
        <v>316602</v>
      </c>
      <c r="J70" s="18">
        <f t="shared" ref="J70:J133" si="12">H70+I70</f>
        <v>664864.19999999995</v>
      </c>
      <c r="K70" s="21" t="s">
        <v>17</v>
      </c>
      <c r="L70" s="21">
        <f>IF(K70="是",280,0)</f>
        <v>280</v>
      </c>
      <c r="M70" s="21">
        <f t="shared" ref="M70:M88" si="13">IF(K70="是",D70*280,0)</f>
        <v>443242.8</v>
      </c>
      <c r="N70" s="22">
        <f t="shared" ref="N70:N133" si="14">SUM(J70+M70)</f>
        <v>1108107</v>
      </c>
      <c r="O70" s="23">
        <v>791505</v>
      </c>
      <c r="P70" s="24">
        <v>316602</v>
      </c>
      <c r="Q70" s="14"/>
      <c r="R70" s="14"/>
      <c r="S70" s="14"/>
      <c r="T70" s="37"/>
      <c r="U70" s="37"/>
      <c r="V70" s="50"/>
      <c r="W70" s="51"/>
      <c r="X70" s="11"/>
    </row>
    <row r="71" spans="1:25" s="5" customFormat="1" x14ac:dyDescent="0.25">
      <c r="A71" s="17">
        <v>65</v>
      </c>
      <c r="B71" s="104"/>
      <c r="C71" s="22" t="s">
        <v>96</v>
      </c>
      <c r="D71" s="36">
        <v>852.55</v>
      </c>
      <c r="E71" s="25">
        <v>220</v>
      </c>
      <c r="F71" s="26">
        <v>200</v>
      </c>
      <c r="G71" s="36">
        <v>100</v>
      </c>
      <c r="H71" s="18">
        <f t="shared" si="10"/>
        <v>187561</v>
      </c>
      <c r="I71" s="18">
        <f t="shared" si="11"/>
        <v>170510</v>
      </c>
      <c r="J71" s="18">
        <f t="shared" si="12"/>
        <v>358071</v>
      </c>
      <c r="K71" s="21" t="s">
        <v>17</v>
      </c>
      <c r="L71" s="21">
        <f t="shared" ref="L71:L88" si="15">IF(K71="是",280,0)</f>
        <v>280</v>
      </c>
      <c r="M71" s="21">
        <f t="shared" si="13"/>
        <v>238714</v>
      </c>
      <c r="N71" s="22">
        <f t="shared" si="14"/>
        <v>596785</v>
      </c>
      <c r="O71" s="23">
        <v>426275</v>
      </c>
      <c r="P71" s="24">
        <v>170510</v>
      </c>
      <c r="Q71" s="14"/>
      <c r="R71" s="14"/>
      <c r="S71" s="14"/>
      <c r="T71" s="37"/>
      <c r="U71" s="37"/>
      <c r="V71" s="50"/>
      <c r="W71" s="51"/>
      <c r="X71" s="11"/>
    </row>
    <row r="72" spans="1:25" s="5" customFormat="1" x14ac:dyDescent="0.25">
      <c r="A72" s="17">
        <v>66</v>
      </c>
      <c r="B72" s="104"/>
      <c r="C72" s="22" t="s">
        <v>97</v>
      </c>
      <c r="D72" s="36">
        <v>133.24</v>
      </c>
      <c r="E72" s="25">
        <v>220</v>
      </c>
      <c r="F72" s="26">
        <v>200</v>
      </c>
      <c r="G72" s="36">
        <v>70</v>
      </c>
      <c r="H72" s="18">
        <f t="shared" si="10"/>
        <v>29312.800000000003</v>
      </c>
      <c r="I72" s="18">
        <f t="shared" si="11"/>
        <v>18653.600000000002</v>
      </c>
      <c r="J72" s="18">
        <f t="shared" si="12"/>
        <v>47966.400000000009</v>
      </c>
      <c r="K72" s="21" t="s">
        <v>18</v>
      </c>
      <c r="L72" s="21">
        <f t="shared" si="15"/>
        <v>0</v>
      </c>
      <c r="M72" s="21">
        <f t="shared" si="13"/>
        <v>0</v>
      </c>
      <c r="N72" s="22">
        <f t="shared" si="14"/>
        <v>47966.400000000009</v>
      </c>
      <c r="O72" s="23">
        <v>29313</v>
      </c>
      <c r="P72" s="24">
        <v>18653.400000000001</v>
      </c>
      <c r="Q72" s="14"/>
      <c r="R72" s="14"/>
      <c r="S72" s="14"/>
      <c r="T72" s="37"/>
      <c r="U72" s="37"/>
      <c r="V72" s="37"/>
      <c r="W72" s="52"/>
      <c r="X72" s="11"/>
    </row>
    <row r="73" spans="1:25" s="5" customFormat="1" x14ac:dyDescent="0.25">
      <c r="A73" s="17">
        <v>67</v>
      </c>
      <c r="B73" s="104"/>
      <c r="C73" s="22" t="s">
        <v>98</v>
      </c>
      <c r="D73" s="36">
        <v>477.31</v>
      </c>
      <c r="E73" s="25">
        <v>220</v>
      </c>
      <c r="F73" s="26">
        <v>200</v>
      </c>
      <c r="G73" s="36">
        <v>70</v>
      </c>
      <c r="H73" s="18">
        <f t="shared" si="10"/>
        <v>105008.2</v>
      </c>
      <c r="I73" s="18">
        <f t="shared" si="11"/>
        <v>66823.399999999994</v>
      </c>
      <c r="J73" s="18">
        <f t="shared" si="12"/>
        <v>171831.59999999998</v>
      </c>
      <c r="K73" s="21" t="s">
        <v>18</v>
      </c>
      <c r="L73" s="21">
        <f t="shared" si="15"/>
        <v>0</v>
      </c>
      <c r="M73" s="21">
        <f t="shared" si="13"/>
        <v>0</v>
      </c>
      <c r="N73" s="22">
        <f t="shared" si="14"/>
        <v>171831.59999999998</v>
      </c>
      <c r="O73" s="23">
        <v>105008</v>
      </c>
      <c r="P73" s="24">
        <v>66823.600000000006</v>
      </c>
      <c r="Q73" s="14"/>
      <c r="R73" s="14"/>
      <c r="S73" s="14"/>
      <c r="T73" s="37"/>
      <c r="U73" s="37"/>
      <c r="V73" s="37"/>
      <c r="W73" s="52"/>
      <c r="X73" s="11"/>
    </row>
    <row r="74" spans="1:25" s="5" customFormat="1" x14ac:dyDescent="0.25">
      <c r="A74" s="17">
        <v>68</v>
      </c>
      <c r="B74" s="104"/>
      <c r="C74" s="22" t="s">
        <v>99</v>
      </c>
      <c r="D74" s="36">
        <v>129.5</v>
      </c>
      <c r="E74" s="25">
        <v>220</v>
      </c>
      <c r="F74" s="26">
        <v>200</v>
      </c>
      <c r="G74" s="36">
        <v>100</v>
      </c>
      <c r="H74" s="18">
        <f t="shared" si="10"/>
        <v>28490</v>
      </c>
      <c r="I74" s="18">
        <f t="shared" si="11"/>
        <v>25900</v>
      </c>
      <c r="J74" s="18">
        <f t="shared" si="12"/>
        <v>54390</v>
      </c>
      <c r="K74" s="21" t="s">
        <v>18</v>
      </c>
      <c r="L74" s="21">
        <f t="shared" si="15"/>
        <v>0</v>
      </c>
      <c r="M74" s="21">
        <f t="shared" si="13"/>
        <v>0</v>
      </c>
      <c r="N74" s="22">
        <f t="shared" si="14"/>
        <v>54390</v>
      </c>
      <c r="O74" s="23">
        <v>28490</v>
      </c>
      <c r="P74" s="24">
        <v>25900</v>
      </c>
      <c r="Q74" s="14"/>
      <c r="R74" s="14"/>
      <c r="S74" s="14"/>
      <c r="T74" s="37"/>
      <c r="U74" s="37"/>
      <c r="V74" s="50"/>
      <c r="W74" s="52"/>
      <c r="X74" s="11"/>
    </row>
    <row r="75" spans="1:25" s="5" customFormat="1" x14ac:dyDescent="0.25">
      <c r="A75" s="17">
        <v>69</v>
      </c>
      <c r="B75" s="104"/>
      <c r="C75" s="22" t="s">
        <v>100</v>
      </c>
      <c r="D75" s="36">
        <v>108.41</v>
      </c>
      <c r="E75" s="25">
        <v>220</v>
      </c>
      <c r="F75" s="26">
        <v>200</v>
      </c>
      <c r="G75" s="36">
        <v>70</v>
      </c>
      <c r="H75" s="18">
        <f t="shared" si="10"/>
        <v>23850.2</v>
      </c>
      <c r="I75" s="18">
        <f t="shared" si="11"/>
        <v>15177.4</v>
      </c>
      <c r="J75" s="18">
        <f t="shared" si="12"/>
        <v>39027.599999999999</v>
      </c>
      <c r="K75" s="21" t="s">
        <v>18</v>
      </c>
      <c r="L75" s="21">
        <f t="shared" si="15"/>
        <v>0</v>
      </c>
      <c r="M75" s="21">
        <f t="shared" si="13"/>
        <v>0</v>
      </c>
      <c r="N75" s="22">
        <f t="shared" si="14"/>
        <v>39027.599999999999</v>
      </c>
      <c r="O75" s="23">
        <v>23850</v>
      </c>
      <c r="P75" s="24">
        <v>15177.6</v>
      </c>
      <c r="Q75" s="14"/>
      <c r="R75" s="14"/>
      <c r="S75" s="14"/>
      <c r="T75" s="37"/>
      <c r="U75" s="37"/>
      <c r="V75" s="37"/>
      <c r="W75" s="52"/>
      <c r="X75" s="11"/>
    </row>
    <row r="76" spans="1:25" s="5" customFormat="1" x14ac:dyDescent="0.25">
      <c r="A76" s="17">
        <v>70</v>
      </c>
      <c r="B76" s="104"/>
      <c r="C76" s="22" t="s">
        <v>101</v>
      </c>
      <c r="D76" s="36">
        <v>273.7</v>
      </c>
      <c r="E76" s="25">
        <v>220</v>
      </c>
      <c r="F76" s="26">
        <v>200</v>
      </c>
      <c r="G76" s="36">
        <v>100</v>
      </c>
      <c r="H76" s="18">
        <f t="shared" si="10"/>
        <v>60214</v>
      </c>
      <c r="I76" s="18">
        <f t="shared" si="11"/>
        <v>54740</v>
      </c>
      <c r="J76" s="18">
        <f t="shared" si="12"/>
        <v>114954</v>
      </c>
      <c r="K76" s="21" t="s">
        <v>18</v>
      </c>
      <c r="L76" s="21">
        <f t="shared" si="15"/>
        <v>0</v>
      </c>
      <c r="M76" s="21">
        <f t="shared" si="13"/>
        <v>0</v>
      </c>
      <c r="N76" s="22">
        <f t="shared" si="14"/>
        <v>114954</v>
      </c>
      <c r="O76" s="23">
        <v>60214</v>
      </c>
      <c r="P76" s="24">
        <v>54740</v>
      </c>
      <c r="Q76" s="14"/>
      <c r="R76" s="14"/>
      <c r="S76" s="14"/>
      <c r="T76" s="37"/>
      <c r="U76" s="37"/>
      <c r="V76" s="50"/>
      <c r="W76" s="52"/>
      <c r="X76" s="11"/>
    </row>
    <row r="77" spans="1:25" s="5" customFormat="1" x14ac:dyDescent="0.25">
      <c r="A77" s="17">
        <v>71</v>
      </c>
      <c r="B77" s="104"/>
      <c r="C77" s="22" t="s">
        <v>102</v>
      </c>
      <c r="D77" s="36">
        <v>607.34</v>
      </c>
      <c r="E77" s="25">
        <v>220</v>
      </c>
      <c r="F77" s="26">
        <v>200</v>
      </c>
      <c r="G77" s="36">
        <v>100</v>
      </c>
      <c r="H77" s="18">
        <f t="shared" si="10"/>
        <v>133614.80000000002</v>
      </c>
      <c r="I77" s="18">
        <f t="shared" si="11"/>
        <v>121468</v>
      </c>
      <c r="J77" s="18">
        <f t="shared" si="12"/>
        <v>255082.80000000002</v>
      </c>
      <c r="K77" s="21" t="s">
        <v>18</v>
      </c>
      <c r="L77" s="21">
        <f t="shared" si="15"/>
        <v>0</v>
      </c>
      <c r="M77" s="21">
        <f t="shared" si="13"/>
        <v>0</v>
      </c>
      <c r="N77" s="22">
        <f t="shared" si="14"/>
        <v>255082.80000000002</v>
      </c>
      <c r="O77" s="23">
        <v>133615</v>
      </c>
      <c r="P77" s="24">
        <v>121467.8</v>
      </c>
      <c r="Q77" s="14"/>
      <c r="R77" s="14"/>
      <c r="S77" s="14"/>
      <c r="T77" s="37"/>
      <c r="U77" s="37"/>
      <c r="V77" s="50"/>
      <c r="W77" s="52"/>
      <c r="X77" s="11"/>
    </row>
    <row r="78" spans="1:25" s="5" customFormat="1" x14ac:dyDescent="0.25">
      <c r="A78" s="17">
        <v>72</v>
      </c>
      <c r="B78" s="104"/>
      <c r="C78" s="22" t="s">
        <v>103</v>
      </c>
      <c r="D78" s="36">
        <v>535.54</v>
      </c>
      <c r="E78" s="25">
        <v>220</v>
      </c>
      <c r="F78" s="26">
        <v>200</v>
      </c>
      <c r="G78" s="36">
        <v>70</v>
      </c>
      <c r="H78" s="18">
        <f t="shared" si="10"/>
        <v>117818.79999999999</v>
      </c>
      <c r="I78" s="18">
        <f t="shared" si="11"/>
        <v>74975.599999999991</v>
      </c>
      <c r="J78" s="18">
        <f t="shared" si="12"/>
        <v>192794.39999999997</v>
      </c>
      <c r="K78" s="21" t="s">
        <v>18</v>
      </c>
      <c r="L78" s="21">
        <f t="shared" si="15"/>
        <v>0</v>
      </c>
      <c r="M78" s="21">
        <f t="shared" si="13"/>
        <v>0</v>
      </c>
      <c r="N78" s="22">
        <f t="shared" si="14"/>
        <v>192794.39999999997</v>
      </c>
      <c r="O78" s="23">
        <v>117819</v>
      </c>
      <c r="P78" s="24">
        <v>74975.399999999994</v>
      </c>
      <c r="Q78" s="14"/>
      <c r="R78" s="14"/>
      <c r="S78" s="14"/>
      <c r="T78" s="37"/>
      <c r="U78" s="37"/>
      <c r="V78" s="37"/>
      <c r="W78" s="52"/>
      <c r="X78" s="11"/>
    </row>
    <row r="79" spans="1:25" s="5" customFormat="1" x14ac:dyDescent="0.25">
      <c r="A79" s="17">
        <v>73</v>
      </c>
      <c r="B79" s="104"/>
      <c r="C79" s="22" t="s">
        <v>104</v>
      </c>
      <c r="D79" s="36">
        <v>729.37</v>
      </c>
      <c r="E79" s="25">
        <v>220</v>
      </c>
      <c r="F79" s="26">
        <v>200</v>
      </c>
      <c r="G79" s="36">
        <v>100</v>
      </c>
      <c r="H79" s="18">
        <f t="shared" si="10"/>
        <v>160461.4</v>
      </c>
      <c r="I79" s="18">
        <f t="shared" si="11"/>
        <v>145874</v>
      </c>
      <c r="J79" s="18">
        <f t="shared" si="12"/>
        <v>306335.40000000002</v>
      </c>
      <c r="K79" s="21" t="s">
        <v>18</v>
      </c>
      <c r="L79" s="21">
        <f t="shared" si="15"/>
        <v>0</v>
      </c>
      <c r="M79" s="21">
        <f t="shared" si="13"/>
        <v>0</v>
      </c>
      <c r="N79" s="22">
        <f t="shared" si="14"/>
        <v>306335.40000000002</v>
      </c>
      <c r="O79" s="23">
        <v>160461</v>
      </c>
      <c r="P79" s="24">
        <v>145874.4</v>
      </c>
      <c r="Q79" s="14"/>
      <c r="R79" s="14"/>
      <c r="S79" s="14"/>
      <c r="T79" s="37"/>
      <c r="U79" s="37"/>
      <c r="V79" s="50"/>
      <c r="W79" s="52"/>
      <c r="X79" s="11"/>
    </row>
    <row r="80" spans="1:25" s="5" customFormat="1" x14ac:dyDescent="0.25">
      <c r="A80" s="17">
        <v>74</v>
      </c>
      <c r="B80" s="104"/>
      <c r="C80" s="22" t="s">
        <v>105</v>
      </c>
      <c r="D80" s="36">
        <v>209.87</v>
      </c>
      <c r="E80" s="25">
        <v>220</v>
      </c>
      <c r="F80" s="26">
        <v>200</v>
      </c>
      <c r="G80" s="36">
        <v>100</v>
      </c>
      <c r="H80" s="18">
        <f t="shared" si="10"/>
        <v>46171.4</v>
      </c>
      <c r="I80" s="18">
        <f t="shared" si="11"/>
        <v>41974</v>
      </c>
      <c r="J80" s="18">
        <f t="shared" si="12"/>
        <v>88145.4</v>
      </c>
      <c r="K80" s="21" t="s">
        <v>18</v>
      </c>
      <c r="L80" s="21">
        <f t="shared" si="15"/>
        <v>0</v>
      </c>
      <c r="M80" s="21">
        <f t="shared" si="13"/>
        <v>0</v>
      </c>
      <c r="N80" s="22">
        <f t="shared" si="14"/>
        <v>88145.4</v>
      </c>
      <c r="O80" s="23">
        <v>46171</v>
      </c>
      <c r="P80" s="24">
        <v>41974.400000000001</v>
      </c>
      <c r="Q80" s="14"/>
      <c r="R80" s="14"/>
      <c r="S80" s="14"/>
      <c r="T80" s="37"/>
      <c r="U80" s="37"/>
      <c r="V80" s="50"/>
      <c r="W80" s="52"/>
      <c r="X80" s="11"/>
    </row>
    <row r="81" spans="1:24" s="5" customFormat="1" x14ac:dyDescent="0.25">
      <c r="A81" s="17">
        <v>75</v>
      </c>
      <c r="B81" s="104"/>
      <c r="C81" s="22" t="s">
        <v>106</v>
      </c>
      <c r="D81" s="53">
        <v>1125.47</v>
      </c>
      <c r="E81" s="25">
        <v>220</v>
      </c>
      <c r="F81" s="26">
        <v>200</v>
      </c>
      <c r="G81" s="36">
        <v>70</v>
      </c>
      <c r="H81" s="18">
        <f t="shared" si="10"/>
        <v>247603.4</v>
      </c>
      <c r="I81" s="18">
        <f t="shared" si="11"/>
        <v>157565.80000000002</v>
      </c>
      <c r="J81" s="18">
        <f t="shared" si="12"/>
        <v>405169.2</v>
      </c>
      <c r="K81" s="21" t="s">
        <v>18</v>
      </c>
      <c r="L81" s="21">
        <f t="shared" si="15"/>
        <v>0</v>
      </c>
      <c r="M81" s="21">
        <f t="shared" si="13"/>
        <v>0</v>
      </c>
      <c r="N81" s="22">
        <f t="shared" si="14"/>
        <v>405169.2</v>
      </c>
      <c r="O81" s="23">
        <v>247603</v>
      </c>
      <c r="P81" s="24">
        <v>157566.20000000001</v>
      </c>
      <c r="Q81" s="14"/>
      <c r="R81" s="14"/>
      <c r="S81" s="14"/>
      <c r="T81" s="37"/>
      <c r="U81" s="37"/>
      <c r="V81" s="37"/>
      <c r="W81" s="52"/>
      <c r="X81" s="11"/>
    </row>
    <row r="82" spans="1:24" s="5" customFormat="1" x14ac:dyDescent="0.25">
      <c r="A82" s="17">
        <v>76</v>
      </c>
      <c r="B82" s="104"/>
      <c r="C82" s="22" t="s">
        <v>107</v>
      </c>
      <c r="D82" s="36">
        <v>134.61000000000001</v>
      </c>
      <c r="E82" s="25">
        <v>220</v>
      </c>
      <c r="F82" s="26">
        <v>200</v>
      </c>
      <c r="G82" s="36">
        <v>70</v>
      </c>
      <c r="H82" s="18">
        <f t="shared" si="10"/>
        <v>29614.200000000004</v>
      </c>
      <c r="I82" s="18">
        <f t="shared" si="11"/>
        <v>18845.400000000001</v>
      </c>
      <c r="J82" s="18">
        <f t="shared" si="12"/>
        <v>48459.600000000006</v>
      </c>
      <c r="K82" s="21" t="s">
        <v>18</v>
      </c>
      <c r="L82" s="21">
        <f t="shared" si="15"/>
        <v>0</v>
      </c>
      <c r="M82" s="21">
        <f t="shared" si="13"/>
        <v>0</v>
      </c>
      <c r="N82" s="22">
        <f t="shared" si="14"/>
        <v>48459.600000000006</v>
      </c>
      <c r="O82" s="23">
        <v>29614</v>
      </c>
      <c r="P82" s="24">
        <v>18845.599999999999</v>
      </c>
      <c r="Q82" s="14"/>
      <c r="R82" s="14"/>
      <c r="S82" s="14"/>
      <c r="T82" s="37"/>
      <c r="U82" s="37"/>
      <c r="V82" s="37"/>
      <c r="W82" s="52"/>
      <c r="X82" s="11"/>
    </row>
    <row r="83" spans="1:24" s="5" customFormat="1" x14ac:dyDescent="0.25">
      <c r="A83" s="17">
        <v>77</v>
      </c>
      <c r="B83" s="104"/>
      <c r="C83" s="22" t="s">
        <v>108</v>
      </c>
      <c r="D83" s="36">
        <v>507.87</v>
      </c>
      <c r="E83" s="25">
        <v>220</v>
      </c>
      <c r="F83" s="26">
        <v>200</v>
      </c>
      <c r="G83" s="36">
        <v>100</v>
      </c>
      <c r="H83" s="18">
        <f t="shared" si="10"/>
        <v>111731.4</v>
      </c>
      <c r="I83" s="18">
        <f t="shared" si="11"/>
        <v>101574</v>
      </c>
      <c r="J83" s="18">
        <f t="shared" si="12"/>
        <v>213305.4</v>
      </c>
      <c r="K83" s="21" t="s">
        <v>18</v>
      </c>
      <c r="L83" s="21">
        <f t="shared" si="15"/>
        <v>0</v>
      </c>
      <c r="M83" s="21">
        <f t="shared" si="13"/>
        <v>0</v>
      </c>
      <c r="N83" s="22">
        <f t="shared" si="14"/>
        <v>213305.4</v>
      </c>
      <c r="O83" s="23">
        <v>111731</v>
      </c>
      <c r="P83" s="24">
        <v>101574.39999999999</v>
      </c>
      <c r="Q83" s="14"/>
      <c r="R83" s="14"/>
      <c r="S83" s="14"/>
      <c r="T83" s="37"/>
      <c r="U83" s="37"/>
      <c r="V83" s="50"/>
      <c r="W83" s="52"/>
      <c r="X83" s="11"/>
    </row>
    <row r="84" spans="1:24" s="5" customFormat="1" x14ac:dyDescent="0.25">
      <c r="A84" s="17">
        <v>78</v>
      </c>
      <c r="B84" s="104"/>
      <c r="C84" s="54" t="s">
        <v>109</v>
      </c>
      <c r="D84" s="55">
        <v>448.89</v>
      </c>
      <c r="E84" s="25">
        <v>220</v>
      </c>
      <c r="F84" s="26">
        <v>200</v>
      </c>
      <c r="G84" s="55">
        <v>100</v>
      </c>
      <c r="H84" s="18">
        <f t="shared" si="10"/>
        <v>98755.8</v>
      </c>
      <c r="I84" s="18">
        <f t="shared" si="11"/>
        <v>89778</v>
      </c>
      <c r="J84" s="18">
        <f t="shared" si="12"/>
        <v>188533.8</v>
      </c>
      <c r="K84" s="21" t="s">
        <v>18</v>
      </c>
      <c r="L84" s="21">
        <f t="shared" si="15"/>
        <v>0</v>
      </c>
      <c r="M84" s="21">
        <f t="shared" si="13"/>
        <v>0</v>
      </c>
      <c r="N84" s="22">
        <f t="shared" si="14"/>
        <v>188533.8</v>
      </c>
      <c r="O84" s="23">
        <v>98756</v>
      </c>
      <c r="P84" s="24">
        <v>89777.8</v>
      </c>
      <c r="Q84" s="14"/>
      <c r="R84" s="14"/>
      <c r="S84" s="14"/>
      <c r="T84" s="37"/>
      <c r="U84" s="37"/>
      <c r="V84" s="50"/>
      <c r="W84" s="52"/>
      <c r="X84" s="11"/>
    </row>
    <row r="85" spans="1:24" s="5" customFormat="1" x14ac:dyDescent="0.25">
      <c r="A85" s="17">
        <v>79</v>
      </c>
      <c r="B85" s="104"/>
      <c r="C85" s="22" t="s">
        <v>110</v>
      </c>
      <c r="D85" s="36">
        <v>231.64</v>
      </c>
      <c r="E85" s="25">
        <v>220</v>
      </c>
      <c r="F85" s="26">
        <v>200</v>
      </c>
      <c r="G85" s="36">
        <v>70</v>
      </c>
      <c r="H85" s="18">
        <f t="shared" si="10"/>
        <v>50960.799999999996</v>
      </c>
      <c r="I85" s="18">
        <f t="shared" si="11"/>
        <v>32429.599999999999</v>
      </c>
      <c r="J85" s="18">
        <f t="shared" si="12"/>
        <v>83390.399999999994</v>
      </c>
      <c r="K85" s="21" t="s">
        <v>18</v>
      </c>
      <c r="L85" s="21">
        <f t="shared" si="15"/>
        <v>0</v>
      </c>
      <c r="M85" s="21">
        <f t="shared" si="13"/>
        <v>0</v>
      </c>
      <c r="N85" s="22">
        <f t="shared" si="14"/>
        <v>83390.399999999994</v>
      </c>
      <c r="O85" s="23">
        <v>50961</v>
      </c>
      <c r="P85" s="24">
        <v>32429.4</v>
      </c>
      <c r="Q85" s="14"/>
      <c r="R85" s="14"/>
      <c r="S85" s="14"/>
      <c r="T85" s="37"/>
      <c r="U85" s="37"/>
      <c r="V85" s="37"/>
      <c r="W85" s="52"/>
      <c r="X85" s="11"/>
    </row>
    <row r="86" spans="1:24" s="5" customFormat="1" x14ac:dyDescent="0.25">
      <c r="A86" s="17">
        <v>80</v>
      </c>
      <c r="B86" s="104"/>
      <c r="C86" s="22" t="s">
        <v>111</v>
      </c>
      <c r="D86" s="36">
        <v>267.45999999999998</v>
      </c>
      <c r="E86" s="25">
        <v>220</v>
      </c>
      <c r="F86" s="26">
        <v>200</v>
      </c>
      <c r="G86" s="36">
        <v>70</v>
      </c>
      <c r="H86" s="18">
        <f t="shared" si="10"/>
        <v>58841.2</v>
      </c>
      <c r="I86" s="18">
        <f t="shared" si="11"/>
        <v>37444.399999999994</v>
      </c>
      <c r="J86" s="18">
        <f t="shared" si="12"/>
        <v>96285.599999999991</v>
      </c>
      <c r="K86" s="21" t="s">
        <v>18</v>
      </c>
      <c r="L86" s="21">
        <f t="shared" si="15"/>
        <v>0</v>
      </c>
      <c r="M86" s="21">
        <f t="shared" si="13"/>
        <v>0</v>
      </c>
      <c r="N86" s="22">
        <f t="shared" si="14"/>
        <v>96285.599999999991</v>
      </c>
      <c r="O86" s="23">
        <v>58841</v>
      </c>
      <c r="P86" s="24">
        <v>37444.6</v>
      </c>
      <c r="Q86" s="14"/>
      <c r="R86" s="14"/>
      <c r="S86" s="14"/>
      <c r="T86" s="37"/>
      <c r="U86" s="37"/>
      <c r="V86" s="37"/>
      <c r="W86" s="52"/>
      <c r="X86" s="11"/>
    </row>
    <row r="87" spans="1:24" s="5" customFormat="1" x14ac:dyDescent="0.25">
      <c r="A87" s="17">
        <v>81</v>
      </c>
      <c r="B87" s="104"/>
      <c r="C87" s="22" t="s">
        <v>112</v>
      </c>
      <c r="D87" s="36">
        <v>265.39999999999998</v>
      </c>
      <c r="E87" s="25">
        <v>220</v>
      </c>
      <c r="F87" s="26">
        <v>200</v>
      </c>
      <c r="G87" s="36">
        <v>77</v>
      </c>
      <c r="H87" s="18">
        <f t="shared" si="10"/>
        <v>58387.999999999993</v>
      </c>
      <c r="I87" s="18">
        <f t="shared" si="11"/>
        <v>40871.599999999999</v>
      </c>
      <c r="J87" s="18">
        <f t="shared" si="12"/>
        <v>99259.599999999991</v>
      </c>
      <c r="K87" s="21" t="s">
        <v>18</v>
      </c>
      <c r="L87" s="21">
        <f t="shared" si="15"/>
        <v>0</v>
      </c>
      <c r="M87" s="21">
        <f t="shared" si="13"/>
        <v>0</v>
      </c>
      <c r="N87" s="22">
        <f t="shared" si="14"/>
        <v>99259.599999999991</v>
      </c>
      <c r="O87" s="23">
        <v>58388</v>
      </c>
      <c r="P87" s="24">
        <v>40871.599999999999</v>
      </c>
      <c r="Q87" s="14"/>
      <c r="R87" s="14"/>
      <c r="S87" s="14"/>
      <c r="T87" s="37"/>
      <c r="U87" s="37"/>
      <c r="V87" s="50"/>
      <c r="W87" s="52"/>
      <c r="X87" s="11"/>
    </row>
    <row r="88" spans="1:24" s="5" customFormat="1" ht="16.2" thickBot="1" x14ac:dyDescent="0.3">
      <c r="A88" s="17">
        <v>82</v>
      </c>
      <c r="B88" s="104"/>
      <c r="C88" s="22" t="s">
        <v>113</v>
      </c>
      <c r="D88" s="36">
        <v>18.260000000000002</v>
      </c>
      <c r="E88" s="25">
        <v>220</v>
      </c>
      <c r="F88" s="26">
        <v>200</v>
      </c>
      <c r="G88" s="36">
        <v>70</v>
      </c>
      <c r="H88" s="18">
        <f t="shared" si="10"/>
        <v>4017.2000000000003</v>
      </c>
      <c r="I88" s="18">
        <f t="shared" si="11"/>
        <v>2556.4</v>
      </c>
      <c r="J88" s="18">
        <f t="shared" si="12"/>
        <v>6573.6</v>
      </c>
      <c r="K88" s="21" t="s">
        <v>18</v>
      </c>
      <c r="L88" s="21">
        <f t="shared" si="15"/>
        <v>0</v>
      </c>
      <c r="M88" s="21">
        <f t="shared" si="13"/>
        <v>0</v>
      </c>
      <c r="N88" s="22">
        <f t="shared" si="14"/>
        <v>6573.6</v>
      </c>
      <c r="O88" s="23">
        <v>4017</v>
      </c>
      <c r="P88" s="24">
        <v>2556.6</v>
      </c>
      <c r="Q88" s="14"/>
      <c r="R88" s="14"/>
      <c r="S88" s="37"/>
      <c r="T88" s="37"/>
      <c r="U88" s="37"/>
      <c r="V88" s="37"/>
      <c r="W88" s="52"/>
      <c r="X88" s="11"/>
    </row>
    <row r="89" spans="1:24" s="5" customFormat="1" ht="19.95" customHeight="1" thickBot="1" x14ac:dyDescent="0.3">
      <c r="A89" s="110" t="s">
        <v>19</v>
      </c>
      <c r="B89" s="111"/>
      <c r="C89" s="27">
        <f>SUM(A88-A70+1)</f>
        <v>19</v>
      </c>
      <c r="D89" s="29">
        <f>SUM(D70:D88)</f>
        <v>8639.4399999999987</v>
      </c>
      <c r="E89" s="29"/>
      <c r="F89" s="29"/>
      <c r="G89" s="29"/>
      <c r="H89" s="29">
        <f>SUM(H70:H88)</f>
        <v>1900676.7999999996</v>
      </c>
      <c r="I89" s="29">
        <f>SUM(I70:I88)</f>
        <v>1533763.2</v>
      </c>
      <c r="J89" s="29">
        <f>SUM(J70:J88)</f>
        <v>3434440</v>
      </c>
      <c r="K89" s="29"/>
      <c r="L89" s="29"/>
      <c r="M89" s="29">
        <f>SUM(M70:M88)</f>
        <v>681956.8</v>
      </c>
      <c r="N89" s="29">
        <f>SUM(N70:N88)</f>
        <v>4116396.8</v>
      </c>
      <c r="O89" s="30">
        <f>SUM(O70:O88)</f>
        <v>2582632</v>
      </c>
      <c r="P89" s="31">
        <f>SUM(P70:P88)</f>
        <v>1533764.8000000003</v>
      </c>
      <c r="Q89" s="32"/>
      <c r="R89" s="14"/>
      <c r="S89" s="56"/>
      <c r="T89" s="56"/>
      <c r="U89" s="56"/>
      <c r="V89" s="56"/>
      <c r="W89" s="56"/>
      <c r="X89" s="11"/>
    </row>
    <row r="90" spans="1:24" s="5" customFormat="1" x14ac:dyDescent="0.25">
      <c r="A90" s="17">
        <v>83</v>
      </c>
      <c r="B90" s="121" t="s">
        <v>22</v>
      </c>
      <c r="C90" s="57" t="s">
        <v>114</v>
      </c>
      <c r="D90" s="36">
        <v>125.5</v>
      </c>
      <c r="E90" s="25">
        <v>220</v>
      </c>
      <c r="F90" s="26">
        <v>200</v>
      </c>
      <c r="G90" s="36">
        <v>70</v>
      </c>
      <c r="H90" s="18">
        <f t="shared" si="10"/>
        <v>27610</v>
      </c>
      <c r="I90" s="18">
        <f t="shared" si="11"/>
        <v>17570</v>
      </c>
      <c r="J90" s="18">
        <f t="shared" si="12"/>
        <v>45180</v>
      </c>
      <c r="K90" s="21" t="s">
        <v>18</v>
      </c>
      <c r="L90" s="21">
        <f>IF(K90="是",280,0)</f>
        <v>0</v>
      </c>
      <c r="M90" s="21">
        <f t="shared" ref="M90:M106" si="16">IF(K90="是",D90*280,0)</f>
        <v>0</v>
      </c>
      <c r="N90" s="22">
        <f t="shared" si="14"/>
        <v>45180</v>
      </c>
      <c r="O90" s="23">
        <v>27610</v>
      </c>
      <c r="P90" s="24">
        <v>17570</v>
      </c>
      <c r="Q90" s="14"/>
      <c r="R90" s="14"/>
      <c r="S90" s="37"/>
      <c r="T90" s="37"/>
      <c r="U90" s="37"/>
      <c r="V90" s="37"/>
      <c r="W90" s="37"/>
      <c r="X90" s="11"/>
    </row>
    <row r="91" spans="1:24" s="5" customFormat="1" x14ac:dyDescent="0.25">
      <c r="A91" s="17">
        <v>84</v>
      </c>
      <c r="B91" s="104"/>
      <c r="C91" s="57" t="s">
        <v>115</v>
      </c>
      <c r="D91" s="36">
        <v>21.57</v>
      </c>
      <c r="E91" s="25">
        <v>220</v>
      </c>
      <c r="F91" s="26">
        <v>200</v>
      </c>
      <c r="G91" s="36">
        <v>70</v>
      </c>
      <c r="H91" s="18">
        <f t="shared" si="10"/>
        <v>4745.3999999999996</v>
      </c>
      <c r="I91" s="18">
        <f t="shared" si="11"/>
        <v>3019.8</v>
      </c>
      <c r="J91" s="18">
        <f t="shared" si="12"/>
        <v>7765.2</v>
      </c>
      <c r="K91" s="21" t="s">
        <v>18</v>
      </c>
      <c r="L91" s="21">
        <f t="shared" ref="L91:L106" si="17">IF(K91="是",280,0)</f>
        <v>0</v>
      </c>
      <c r="M91" s="21">
        <f t="shared" si="16"/>
        <v>0</v>
      </c>
      <c r="N91" s="22">
        <f t="shared" si="14"/>
        <v>7765.2</v>
      </c>
      <c r="O91" s="23">
        <v>4745</v>
      </c>
      <c r="P91" s="24">
        <v>3020.2</v>
      </c>
      <c r="Q91" s="14"/>
      <c r="R91" s="14"/>
      <c r="S91" s="37"/>
      <c r="T91" s="37"/>
      <c r="U91" s="37"/>
      <c r="V91" s="37"/>
      <c r="W91" s="37"/>
      <c r="X91" s="11"/>
    </row>
    <row r="92" spans="1:24" s="5" customFormat="1" x14ac:dyDescent="0.25">
      <c r="A92" s="17">
        <v>85</v>
      </c>
      <c r="B92" s="104"/>
      <c r="C92" s="57" t="s">
        <v>116</v>
      </c>
      <c r="D92" s="36">
        <v>127.43</v>
      </c>
      <c r="E92" s="25">
        <v>220</v>
      </c>
      <c r="F92" s="26">
        <v>200</v>
      </c>
      <c r="G92" s="36">
        <v>70</v>
      </c>
      <c r="H92" s="18">
        <f t="shared" si="10"/>
        <v>28034.600000000002</v>
      </c>
      <c r="I92" s="18">
        <f t="shared" si="11"/>
        <v>17840.2</v>
      </c>
      <c r="J92" s="18">
        <f t="shared" si="12"/>
        <v>45874.8</v>
      </c>
      <c r="K92" s="21" t="s">
        <v>18</v>
      </c>
      <c r="L92" s="21">
        <f t="shared" si="17"/>
        <v>0</v>
      </c>
      <c r="M92" s="21">
        <f t="shared" si="16"/>
        <v>0</v>
      </c>
      <c r="N92" s="22">
        <f t="shared" si="14"/>
        <v>45874.8</v>
      </c>
      <c r="O92" s="23">
        <v>28035</v>
      </c>
      <c r="P92" s="24">
        <v>17839.8</v>
      </c>
      <c r="Q92" s="14"/>
      <c r="R92" s="14"/>
      <c r="S92" s="37"/>
      <c r="T92" s="37"/>
      <c r="U92" s="37"/>
      <c r="V92" s="37"/>
      <c r="W92" s="37"/>
      <c r="X92" s="11"/>
    </row>
    <row r="93" spans="1:24" s="5" customFormat="1" x14ac:dyDescent="0.25">
      <c r="A93" s="17">
        <v>86</v>
      </c>
      <c r="B93" s="104"/>
      <c r="C93" s="57" t="s">
        <v>117</v>
      </c>
      <c r="D93" s="36">
        <v>526.42999999999995</v>
      </c>
      <c r="E93" s="25">
        <v>220</v>
      </c>
      <c r="F93" s="26">
        <v>200</v>
      </c>
      <c r="G93" s="36">
        <v>70</v>
      </c>
      <c r="H93" s="18">
        <f t="shared" si="10"/>
        <v>115814.59999999999</v>
      </c>
      <c r="I93" s="18">
        <f t="shared" si="11"/>
        <v>73700.2</v>
      </c>
      <c r="J93" s="18">
        <f t="shared" si="12"/>
        <v>189514.8</v>
      </c>
      <c r="K93" s="21" t="s">
        <v>18</v>
      </c>
      <c r="L93" s="21">
        <f t="shared" si="17"/>
        <v>0</v>
      </c>
      <c r="M93" s="21">
        <f t="shared" si="16"/>
        <v>0</v>
      </c>
      <c r="N93" s="22">
        <f t="shared" si="14"/>
        <v>189514.8</v>
      </c>
      <c r="O93" s="23">
        <v>115815</v>
      </c>
      <c r="P93" s="24">
        <v>73699.8</v>
      </c>
      <c r="Q93" s="14"/>
      <c r="R93" s="14"/>
      <c r="S93" s="37"/>
      <c r="T93" s="37"/>
      <c r="U93" s="37"/>
      <c r="V93" s="37"/>
      <c r="W93" s="37"/>
      <c r="X93" s="11"/>
    </row>
    <row r="94" spans="1:24" s="5" customFormat="1" x14ac:dyDescent="0.25">
      <c r="A94" s="17">
        <v>87</v>
      </c>
      <c r="B94" s="104"/>
      <c r="C94" s="57" t="s">
        <v>118</v>
      </c>
      <c r="D94" s="36">
        <v>274.8</v>
      </c>
      <c r="E94" s="25">
        <v>220</v>
      </c>
      <c r="F94" s="26">
        <v>200</v>
      </c>
      <c r="G94" s="36">
        <v>70</v>
      </c>
      <c r="H94" s="18">
        <f t="shared" si="10"/>
        <v>60456</v>
      </c>
      <c r="I94" s="18">
        <f t="shared" si="11"/>
        <v>38472</v>
      </c>
      <c r="J94" s="18">
        <f t="shared" si="12"/>
        <v>98928</v>
      </c>
      <c r="K94" s="21" t="s">
        <v>18</v>
      </c>
      <c r="L94" s="21">
        <f t="shared" si="17"/>
        <v>0</v>
      </c>
      <c r="M94" s="21">
        <f t="shared" si="16"/>
        <v>0</v>
      </c>
      <c r="N94" s="22">
        <f t="shared" si="14"/>
        <v>98928</v>
      </c>
      <c r="O94" s="23">
        <v>60456</v>
      </c>
      <c r="P94" s="24">
        <v>38472</v>
      </c>
      <c r="Q94" s="14"/>
      <c r="R94" s="14"/>
      <c r="S94" s="37"/>
      <c r="T94" s="37"/>
      <c r="U94" s="37"/>
      <c r="V94" s="37"/>
      <c r="W94" s="37"/>
      <c r="X94" s="11"/>
    </row>
    <row r="95" spans="1:24" s="5" customFormat="1" x14ac:dyDescent="0.25">
      <c r="A95" s="17">
        <v>88</v>
      </c>
      <c r="B95" s="104"/>
      <c r="C95" s="57" t="s">
        <v>119</v>
      </c>
      <c r="D95" s="36">
        <v>106.49</v>
      </c>
      <c r="E95" s="25">
        <v>220</v>
      </c>
      <c r="F95" s="26">
        <v>200</v>
      </c>
      <c r="G95" s="36">
        <v>70</v>
      </c>
      <c r="H95" s="18">
        <f t="shared" si="10"/>
        <v>23427.8</v>
      </c>
      <c r="I95" s="18">
        <f t="shared" si="11"/>
        <v>14908.599999999999</v>
      </c>
      <c r="J95" s="18">
        <f t="shared" si="12"/>
        <v>38336.399999999994</v>
      </c>
      <c r="K95" s="21" t="s">
        <v>18</v>
      </c>
      <c r="L95" s="21">
        <f t="shared" si="17"/>
        <v>0</v>
      </c>
      <c r="M95" s="21">
        <f t="shared" si="16"/>
        <v>0</v>
      </c>
      <c r="N95" s="22">
        <f t="shared" si="14"/>
        <v>38336.399999999994</v>
      </c>
      <c r="O95" s="23">
        <v>23428</v>
      </c>
      <c r="P95" s="24">
        <v>14908.4</v>
      </c>
      <c r="Q95" s="14"/>
      <c r="R95" s="14"/>
      <c r="S95" s="37"/>
      <c r="T95" s="37"/>
      <c r="U95" s="37"/>
      <c r="V95" s="37"/>
      <c r="W95" s="37"/>
      <c r="X95" s="11"/>
    </row>
    <row r="96" spans="1:24" s="5" customFormat="1" x14ac:dyDescent="0.25">
      <c r="A96" s="17">
        <v>89</v>
      </c>
      <c r="B96" s="104"/>
      <c r="C96" s="57" t="s">
        <v>120</v>
      </c>
      <c r="D96" s="36">
        <v>18.2</v>
      </c>
      <c r="E96" s="25">
        <v>220</v>
      </c>
      <c r="F96" s="26">
        <v>200</v>
      </c>
      <c r="G96" s="36">
        <v>70</v>
      </c>
      <c r="H96" s="18">
        <f t="shared" si="10"/>
        <v>4004</v>
      </c>
      <c r="I96" s="18">
        <f t="shared" si="11"/>
        <v>2548</v>
      </c>
      <c r="J96" s="18">
        <f t="shared" si="12"/>
        <v>6552</v>
      </c>
      <c r="K96" s="21" t="s">
        <v>18</v>
      </c>
      <c r="L96" s="21">
        <f t="shared" si="17"/>
        <v>0</v>
      </c>
      <c r="M96" s="21">
        <f t="shared" si="16"/>
        <v>0</v>
      </c>
      <c r="N96" s="22">
        <f t="shared" si="14"/>
        <v>6552</v>
      </c>
      <c r="O96" s="23">
        <v>4004</v>
      </c>
      <c r="P96" s="24">
        <v>2548</v>
      </c>
      <c r="Q96" s="14"/>
      <c r="R96" s="14"/>
      <c r="S96" s="37"/>
      <c r="T96" s="37"/>
      <c r="U96" s="37"/>
      <c r="V96" s="37"/>
      <c r="W96" s="37"/>
      <c r="X96" s="11"/>
    </row>
    <row r="97" spans="1:25" s="5" customFormat="1" x14ac:dyDescent="0.25">
      <c r="A97" s="17">
        <v>90</v>
      </c>
      <c r="B97" s="104"/>
      <c r="C97" s="57" t="s">
        <v>121</v>
      </c>
      <c r="D97" s="36">
        <v>21.55</v>
      </c>
      <c r="E97" s="25">
        <v>220</v>
      </c>
      <c r="F97" s="26">
        <v>200</v>
      </c>
      <c r="G97" s="36">
        <v>70</v>
      </c>
      <c r="H97" s="18">
        <f t="shared" si="10"/>
        <v>4741</v>
      </c>
      <c r="I97" s="18">
        <f t="shared" si="11"/>
        <v>3017</v>
      </c>
      <c r="J97" s="18">
        <f t="shared" si="12"/>
        <v>7758</v>
      </c>
      <c r="K97" s="21" t="s">
        <v>18</v>
      </c>
      <c r="L97" s="21">
        <f t="shared" si="17"/>
        <v>0</v>
      </c>
      <c r="M97" s="21">
        <f t="shared" si="16"/>
        <v>0</v>
      </c>
      <c r="N97" s="22">
        <f t="shared" si="14"/>
        <v>7758</v>
      </c>
      <c r="O97" s="23">
        <v>4741</v>
      </c>
      <c r="P97" s="24">
        <v>3017</v>
      </c>
      <c r="Q97" s="14"/>
      <c r="R97" s="14"/>
      <c r="S97" s="37"/>
      <c r="T97" s="37"/>
      <c r="U97" s="37"/>
      <c r="V97" s="37"/>
      <c r="W97" s="37"/>
      <c r="X97" s="11"/>
    </row>
    <row r="98" spans="1:25" s="5" customFormat="1" x14ac:dyDescent="0.25">
      <c r="A98" s="17">
        <v>91</v>
      </c>
      <c r="B98" s="104"/>
      <c r="C98" s="57" t="s">
        <v>122</v>
      </c>
      <c r="D98" s="36">
        <v>329.86</v>
      </c>
      <c r="E98" s="25">
        <v>220</v>
      </c>
      <c r="F98" s="26">
        <v>200</v>
      </c>
      <c r="G98" s="36">
        <v>70</v>
      </c>
      <c r="H98" s="18">
        <f t="shared" si="10"/>
        <v>72569.2</v>
      </c>
      <c r="I98" s="18">
        <f t="shared" si="11"/>
        <v>46180.4</v>
      </c>
      <c r="J98" s="18">
        <f t="shared" si="12"/>
        <v>118749.6</v>
      </c>
      <c r="K98" s="21" t="s">
        <v>18</v>
      </c>
      <c r="L98" s="21">
        <f t="shared" si="17"/>
        <v>0</v>
      </c>
      <c r="M98" s="21">
        <f t="shared" si="16"/>
        <v>0</v>
      </c>
      <c r="N98" s="22">
        <f t="shared" si="14"/>
        <v>118749.6</v>
      </c>
      <c r="O98" s="23">
        <v>72569</v>
      </c>
      <c r="P98" s="24">
        <v>46180.6</v>
      </c>
      <c r="Q98" s="14"/>
      <c r="R98" s="14"/>
      <c r="S98" s="37"/>
      <c r="T98" s="37"/>
      <c r="U98" s="37"/>
      <c r="V98" s="37"/>
      <c r="W98" s="37"/>
      <c r="X98" s="11"/>
    </row>
    <row r="99" spans="1:25" s="5" customFormat="1" x14ac:dyDescent="0.25">
      <c r="A99" s="17">
        <v>92</v>
      </c>
      <c r="B99" s="104"/>
      <c r="C99" s="57" t="s">
        <v>123</v>
      </c>
      <c r="D99" s="36">
        <v>15.34</v>
      </c>
      <c r="E99" s="25">
        <v>220</v>
      </c>
      <c r="F99" s="26">
        <v>200</v>
      </c>
      <c r="G99" s="44">
        <v>70</v>
      </c>
      <c r="H99" s="18">
        <f t="shared" si="10"/>
        <v>3374.8</v>
      </c>
      <c r="I99" s="18">
        <f t="shared" si="11"/>
        <v>2147.6</v>
      </c>
      <c r="J99" s="18">
        <f t="shared" si="12"/>
        <v>5522.4</v>
      </c>
      <c r="K99" s="21" t="s">
        <v>18</v>
      </c>
      <c r="L99" s="21">
        <f t="shared" si="17"/>
        <v>0</v>
      </c>
      <c r="M99" s="21">
        <f t="shared" si="16"/>
        <v>0</v>
      </c>
      <c r="N99" s="22">
        <f t="shared" si="14"/>
        <v>5522.4</v>
      </c>
      <c r="O99" s="23">
        <v>3375</v>
      </c>
      <c r="P99" s="24">
        <v>2147.4</v>
      </c>
      <c r="Q99" s="14"/>
      <c r="R99" s="14"/>
      <c r="S99" s="37"/>
      <c r="T99" s="37"/>
      <c r="U99" s="37"/>
      <c r="V99" s="37"/>
      <c r="W99" s="37"/>
      <c r="X99" s="11"/>
    </row>
    <row r="100" spans="1:25" s="5" customFormat="1" x14ac:dyDescent="0.25">
      <c r="A100" s="17">
        <v>93</v>
      </c>
      <c r="B100" s="104"/>
      <c r="C100" s="57" t="s">
        <v>124</v>
      </c>
      <c r="D100" s="36">
        <v>6.5</v>
      </c>
      <c r="E100" s="25">
        <v>220</v>
      </c>
      <c r="F100" s="26">
        <v>200</v>
      </c>
      <c r="G100" s="44">
        <v>70</v>
      </c>
      <c r="H100" s="18">
        <f t="shared" si="10"/>
        <v>1430</v>
      </c>
      <c r="I100" s="18">
        <f t="shared" si="11"/>
        <v>910</v>
      </c>
      <c r="J100" s="18">
        <f t="shared" si="12"/>
        <v>2340</v>
      </c>
      <c r="K100" s="21" t="s">
        <v>18</v>
      </c>
      <c r="L100" s="21">
        <f t="shared" si="17"/>
        <v>0</v>
      </c>
      <c r="M100" s="21">
        <f t="shared" si="16"/>
        <v>0</v>
      </c>
      <c r="N100" s="22">
        <f t="shared" si="14"/>
        <v>2340</v>
      </c>
      <c r="O100" s="23">
        <v>1430</v>
      </c>
      <c r="P100" s="24">
        <v>910</v>
      </c>
      <c r="Q100" s="14"/>
      <c r="R100" s="14"/>
      <c r="S100" s="37"/>
      <c r="T100" s="37"/>
      <c r="U100" s="37"/>
      <c r="V100" s="37"/>
      <c r="W100" s="37"/>
      <c r="X100" s="11"/>
    </row>
    <row r="101" spans="1:25" s="5" customFormat="1" x14ac:dyDescent="0.25">
      <c r="A101" s="17">
        <v>94</v>
      </c>
      <c r="B101" s="104"/>
      <c r="C101" s="57" t="s">
        <v>125</v>
      </c>
      <c r="D101" s="36">
        <v>43.43</v>
      </c>
      <c r="E101" s="25">
        <v>220</v>
      </c>
      <c r="F101" s="26">
        <v>200</v>
      </c>
      <c r="G101" s="36">
        <v>70</v>
      </c>
      <c r="H101" s="18">
        <f t="shared" si="10"/>
        <v>9554.6</v>
      </c>
      <c r="I101" s="18">
        <f t="shared" si="11"/>
        <v>6080.2</v>
      </c>
      <c r="J101" s="18">
        <f t="shared" si="12"/>
        <v>15634.8</v>
      </c>
      <c r="K101" s="21" t="s">
        <v>18</v>
      </c>
      <c r="L101" s="21">
        <f t="shared" si="17"/>
        <v>0</v>
      </c>
      <c r="M101" s="21">
        <f t="shared" si="16"/>
        <v>0</v>
      </c>
      <c r="N101" s="22">
        <f t="shared" si="14"/>
        <v>15634.8</v>
      </c>
      <c r="O101" s="23">
        <v>9555</v>
      </c>
      <c r="P101" s="24">
        <v>6079.8</v>
      </c>
      <c r="Q101" s="14"/>
      <c r="R101" s="14"/>
      <c r="S101" s="37"/>
      <c r="T101" s="37"/>
      <c r="U101" s="37"/>
      <c r="V101" s="37"/>
      <c r="W101" s="37"/>
      <c r="X101" s="11"/>
    </row>
    <row r="102" spans="1:25" s="5" customFormat="1" x14ac:dyDescent="0.25">
      <c r="A102" s="17">
        <v>95</v>
      </c>
      <c r="B102" s="104"/>
      <c r="C102" s="57" t="s">
        <v>126</v>
      </c>
      <c r="D102" s="36">
        <v>61.82</v>
      </c>
      <c r="E102" s="25">
        <v>220</v>
      </c>
      <c r="F102" s="26">
        <v>200</v>
      </c>
      <c r="G102" s="36">
        <v>70</v>
      </c>
      <c r="H102" s="18">
        <f t="shared" si="10"/>
        <v>13600.4</v>
      </c>
      <c r="I102" s="18">
        <f t="shared" si="11"/>
        <v>8654.7999999999993</v>
      </c>
      <c r="J102" s="18">
        <f t="shared" si="12"/>
        <v>22255.199999999997</v>
      </c>
      <c r="K102" s="21" t="s">
        <v>18</v>
      </c>
      <c r="L102" s="21">
        <f t="shared" si="17"/>
        <v>0</v>
      </c>
      <c r="M102" s="21">
        <f t="shared" si="16"/>
        <v>0</v>
      </c>
      <c r="N102" s="22">
        <f t="shared" si="14"/>
        <v>22255.199999999997</v>
      </c>
      <c r="O102" s="23">
        <v>13600</v>
      </c>
      <c r="P102" s="24">
        <v>8655.2000000000007</v>
      </c>
      <c r="Q102" s="14"/>
      <c r="R102" s="14"/>
      <c r="S102" s="37"/>
      <c r="T102" s="37"/>
      <c r="U102" s="37"/>
      <c r="V102" s="37"/>
      <c r="W102" s="37"/>
      <c r="X102" s="11"/>
    </row>
    <row r="103" spans="1:25" s="5" customFormat="1" x14ac:dyDescent="0.25">
      <c r="A103" s="17">
        <v>96</v>
      </c>
      <c r="B103" s="104"/>
      <c r="C103" s="57" t="s">
        <v>127</v>
      </c>
      <c r="D103" s="36">
        <v>346.99</v>
      </c>
      <c r="E103" s="25">
        <v>220</v>
      </c>
      <c r="F103" s="26">
        <v>200</v>
      </c>
      <c r="G103" s="36">
        <v>70</v>
      </c>
      <c r="H103" s="18">
        <f t="shared" si="10"/>
        <v>76337.8</v>
      </c>
      <c r="I103" s="18">
        <f t="shared" si="11"/>
        <v>48578.6</v>
      </c>
      <c r="J103" s="18">
        <f t="shared" si="12"/>
        <v>124916.4</v>
      </c>
      <c r="K103" s="21" t="s">
        <v>18</v>
      </c>
      <c r="L103" s="21">
        <f t="shared" si="17"/>
        <v>0</v>
      </c>
      <c r="M103" s="21">
        <f t="shared" si="16"/>
        <v>0</v>
      </c>
      <c r="N103" s="22">
        <f t="shared" si="14"/>
        <v>124916.4</v>
      </c>
      <c r="O103" s="23">
        <v>76338</v>
      </c>
      <c r="P103" s="24">
        <v>48578.400000000001</v>
      </c>
      <c r="Q103" s="14"/>
      <c r="R103" s="14"/>
      <c r="S103" s="37"/>
      <c r="T103" s="37"/>
      <c r="U103" s="37"/>
      <c r="V103" s="37"/>
      <c r="W103" s="37"/>
      <c r="X103" s="11"/>
    </row>
    <row r="104" spans="1:25" s="5" customFormat="1" x14ac:dyDescent="0.25">
      <c r="A104" s="17">
        <v>97</v>
      </c>
      <c r="B104" s="104"/>
      <c r="C104" s="57" t="s">
        <v>128</v>
      </c>
      <c r="D104" s="36">
        <v>1592.96</v>
      </c>
      <c r="E104" s="25">
        <v>220</v>
      </c>
      <c r="F104" s="26">
        <v>200</v>
      </c>
      <c r="G104" s="36">
        <v>70</v>
      </c>
      <c r="H104" s="18">
        <f t="shared" si="10"/>
        <v>350451.20000000001</v>
      </c>
      <c r="I104" s="18">
        <f t="shared" si="11"/>
        <v>223014.39999999999</v>
      </c>
      <c r="J104" s="18">
        <f t="shared" si="12"/>
        <v>573465.59999999998</v>
      </c>
      <c r="K104" s="21" t="s">
        <v>17</v>
      </c>
      <c r="L104" s="21">
        <f t="shared" si="17"/>
        <v>280</v>
      </c>
      <c r="M104" s="21">
        <f t="shared" si="16"/>
        <v>446028.79999999999</v>
      </c>
      <c r="N104" s="22">
        <f t="shared" si="14"/>
        <v>1019494.3999999999</v>
      </c>
      <c r="O104" s="23">
        <v>796480</v>
      </c>
      <c r="P104" s="24">
        <v>223014.39999999999</v>
      </c>
      <c r="Q104" s="14"/>
      <c r="R104" s="14"/>
      <c r="S104" s="37"/>
      <c r="T104" s="37"/>
      <c r="U104" s="37"/>
      <c r="V104" s="37"/>
      <c r="W104" s="37"/>
      <c r="X104" s="11"/>
    </row>
    <row r="105" spans="1:25" s="5" customFormat="1" x14ac:dyDescent="0.25">
      <c r="A105" s="17">
        <v>98</v>
      </c>
      <c r="B105" s="104"/>
      <c r="C105" s="57" t="s">
        <v>129</v>
      </c>
      <c r="D105" s="36">
        <v>1545.55</v>
      </c>
      <c r="E105" s="25">
        <v>220</v>
      </c>
      <c r="F105" s="26">
        <v>200</v>
      </c>
      <c r="G105" s="36">
        <v>70</v>
      </c>
      <c r="H105" s="18">
        <f t="shared" si="10"/>
        <v>340021</v>
      </c>
      <c r="I105" s="18">
        <f t="shared" si="11"/>
        <v>216377</v>
      </c>
      <c r="J105" s="18">
        <f t="shared" si="12"/>
        <v>556398</v>
      </c>
      <c r="K105" s="21" t="s">
        <v>17</v>
      </c>
      <c r="L105" s="21">
        <f t="shared" si="17"/>
        <v>280</v>
      </c>
      <c r="M105" s="21">
        <f t="shared" si="16"/>
        <v>432754</v>
      </c>
      <c r="N105" s="22">
        <f t="shared" si="14"/>
        <v>989152</v>
      </c>
      <c r="O105" s="23">
        <v>772775</v>
      </c>
      <c r="P105" s="24">
        <v>216377</v>
      </c>
      <c r="Q105" s="14"/>
      <c r="R105" s="14"/>
      <c r="S105" s="37"/>
      <c r="T105" s="37"/>
      <c r="U105" s="37"/>
      <c r="V105" s="37"/>
      <c r="W105" s="37"/>
      <c r="X105" s="11"/>
    </row>
    <row r="106" spans="1:25" s="5" customFormat="1" ht="16.2" thickBot="1" x14ac:dyDescent="0.3">
      <c r="A106" s="17">
        <v>99</v>
      </c>
      <c r="B106" s="104"/>
      <c r="C106" s="57" t="s">
        <v>130</v>
      </c>
      <c r="D106" s="36">
        <v>72.650000000000006</v>
      </c>
      <c r="E106" s="25">
        <v>220</v>
      </c>
      <c r="F106" s="26">
        <v>200</v>
      </c>
      <c r="G106" s="36">
        <v>70</v>
      </c>
      <c r="H106" s="18">
        <f t="shared" si="10"/>
        <v>15983.000000000002</v>
      </c>
      <c r="I106" s="18">
        <f t="shared" si="11"/>
        <v>10171</v>
      </c>
      <c r="J106" s="18">
        <f t="shared" si="12"/>
        <v>26154</v>
      </c>
      <c r="K106" s="21" t="s">
        <v>18</v>
      </c>
      <c r="L106" s="21">
        <f t="shared" si="17"/>
        <v>0</v>
      </c>
      <c r="M106" s="21">
        <f t="shared" si="16"/>
        <v>0</v>
      </c>
      <c r="N106" s="22">
        <f t="shared" si="14"/>
        <v>26154</v>
      </c>
      <c r="O106" s="23">
        <v>15983</v>
      </c>
      <c r="P106" s="24">
        <v>10171</v>
      </c>
      <c r="Q106" s="14"/>
      <c r="R106" s="14"/>
      <c r="S106" s="37"/>
      <c r="T106" s="37"/>
      <c r="U106" s="37"/>
      <c r="V106" s="37"/>
      <c r="W106" s="37"/>
      <c r="X106" s="11"/>
    </row>
    <row r="107" spans="1:25" s="5" customFormat="1" ht="21" customHeight="1" thickBot="1" x14ac:dyDescent="0.3">
      <c r="A107" s="110" t="s">
        <v>19</v>
      </c>
      <c r="B107" s="111"/>
      <c r="C107" s="27">
        <f>SUM(A106-A90+1)</f>
        <v>17</v>
      </c>
      <c r="D107" s="29">
        <f>SUM(D90:D106)</f>
        <v>5237.07</v>
      </c>
      <c r="E107" s="29"/>
      <c r="F107" s="29"/>
      <c r="G107" s="29"/>
      <c r="H107" s="29">
        <f t="shared" ref="H107:J107" si="18">SUM(H90:H106)</f>
        <v>1152155.3999999999</v>
      </c>
      <c r="I107" s="29">
        <f t="shared" si="18"/>
        <v>733189.8</v>
      </c>
      <c r="J107" s="29">
        <f t="shared" si="18"/>
        <v>1885345.2</v>
      </c>
      <c r="K107" s="29"/>
      <c r="L107" s="29"/>
      <c r="M107" s="29">
        <f>SUM(M90:M106)</f>
        <v>878782.8</v>
      </c>
      <c r="N107" s="29">
        <f>SUM(N90:N106)</f>
        <v>2764128</v>
      </c>
      <c r="O107" s="30">
        <f>SUM(O90:O106)</f>
        <v>2030939</v>
      </c>
      <c r="P107" s="31">
        <f>SUM(P90:P106)</f>
        <v>733189</v>
      </c>
      <c r="Q107" s="32"/>
      <c r="R107" s="14"/>
      <c r="S107" s="56"/>
      <c r="T107" s="56"/>
      <c r="U107" s="56"/>
      <c r="V107" s="56"/>
      <c r="W107" s="56"/>
      <c r="X107" s="11"/>
    </row>
    <row r="108" spans="1:25" s="5" customFormat="1" ht="16.5" customHeight="1" x14ac:dyDescent="0.25">
      <c r="A108" s="17">
        <v>100</v>
      </c>
      <c r="B108" s="103" t="s">
        <v>23</v>
      </c>
      <c r="C108" s="58" t="s">
        <v>131</v>
      </c>
      <c r="D108" s="59">
        <v>174.8</v>
      </c>
      <c r="E108" s="25">
        <v>220</v>
      </c>
      <c r="F108" s="26">
        <v>200</v>
      </c>
      <c r="G108" s="128">
        <v>100</v>
      </c>
      <c r="H108" s="18">
        <f t="shared" si="10"/>
        <v>38456</v>
      </c>
      <c r="I108" s="18">
        <f t="shared" si="11"/>
        <v>34960</v>
      </c>
      <c r="J108" s="18">
        <f t="shared" si="12"/>
        <v>73416</v>
      </c>
      <c r="K108" s="21" t="s">
        <v>17</v>
      </c>
      <c r="L108" s="21">
        <f>IF(K108="是",280,0)</f>
        <v>280</v>
      </c>
      <c r="M108" s="21">
        <f t="shared" ref="M108:M128" si="19">IF(K108="是",D108*280,0)</f>
        <v>48944</v>
      </c>
      <c r="N108" s="22">
        <f t="shared" si="14"/>
        <v>122360</v>
      </c>
      <c r="O108" s="23">
        <v>87400</v>
      </c>
      <c r="P108" s="24">
        <v>34960</v>
      </c>
      <c r="Q108" s="14"/>
      <c r="R108" s="14"/>
      <c r="S108" s="37"/>
      <c r="T108" s="37"/>
      <c r="U108" s="37"/>
      <c r="V108" s="60"/>
      <c r="W108" s="61"/>
      <c r="X108" s="11"/>
    </row>
    <row r="109" spans="1:25" s="5" customFormat="1" ht="16.5" customHeight="1" x14ac:dyDescent="0.25">
      <c r="A109" s="17">
        <v>101</v>
      </c>
      <c r="B109" s="104"/>
      <c r="C109" s="58" t="s">
        <v>132</v>
      </c>
      <c r="D109" s="59">
        <v>2073.52</v>
      </c>
      <c r="E109" s="25">
        <v>220</v>
      </c>
      <c r="F109" s="26">
        <v>200</v>
      </c>
      <c r="G109" s="128">
        <v>98</v>
      </c>
      <c r="H109" s="18">
        <f t="shared" si="10"/>
        <v>456174.4</v>
      </c>
      <c r="I109" s="18">
        <f t="shared" si="11"/>
        <v>406409.92</v>
      </c>
      <c r="J109" s="18">
        <f t="shared" si="12"/>
        <v>862584.32000000007</v>
      </c>
      <c r="K109" s="21" t="s">
        <v>17</v>
      </c>
      <c r="L109" s="21">
        <f t="shared" ref="L109:L128" si="20">IF(K109="是",280,0)</f>
        <v>280</v>
      </c>
      <c r="M109" s="21">
        <f t="shared" si="19"/>
        <v>580585.6</v>
      </c>
      <c r="N109" s="22">
        <f t="shared" si="14"/>
        <v>1443169.92</v>
      </c>
      <c r="O109" s="23">
        <v>1036760</v>
      </c>
      <c r="P109" s="24">
        <v>406409.92</v>
      </c>
      <c r="Q109" s="14"/>
      <c r="R109" s="14"/>
      <c r="S109" s="37"/>
      <c r="T109" s="37"/>
      <c r="U109" s="37"/>
      <c r="V109" s="60"/>
      <c r="W109" s="61"/>
      <c r="X109" s="11"/>
    </row>
    <row r="110" spans="1:25" s="5" customFormat="1" ht="16.5" customHeight="1" x14ac:dyDescent="0.25">
      <c r="A110" s="17">
        <v>102</v>
      </c>
      <c r="B110" s="104"/>
      <c r="C110" s="58" t="s">
        <v>133</v>
      </c>
      <c r="D110" s="59">
        <v>1434.3</v>
      </c>
      <c r="E110" s="25">
        <v>220</v>
      </c>
      <c r="F110" s="26">
        <v>200</v>
      </c>
      <c r="G110" s="128">
        <v>81</v>
      </c>
      <c r="H110" s="18">
        <f t="shared" si="10"/>
        <v>315546</v>
      </c>
      <c r="I110" s="18">
        <f t="shared" si="11"/>
        <v>232356.6</v>
      </c>
      <c r="J110" s="18">
        <f t="shared" si="12"/>
        <v>547902.6</v>
      </c>
      <c r="K110" s="21" t="s">
        <v>17</v>
      </c>
      <c r="L110" s="21">
        <f t="shared" si="20"/>
        <v>280</v>
      </c>
      <c r="M110" s="21">
        <f t="shared" si="19"/>
        <v>401604</v>
      </c>
      <c r="N110" s="22">
        <f t="shared" si="14"/>
        <v>949506.6</v>
      </c>
      <c r="O110" s="23">
        <v>717150</v>
      </c>
      <c r="P110" s="24">
        <v>232356.6</v>
      </c>
      <c r="Q110" s="14"/>
      <c r="R110" s="14"/>
      <c r="S110" s="42"/>
      <c r="T110" s="37"/>
      <c r="U110" s="37"/>
      <c r="V110" s="60"/>
      <c r="W110" s="61"/>
      <c r="X110" s="11"/>
    </row>
    <row r="111" spans="1:25" s="5" customFormat="1" ht="16.5" customHeight="1" x14ac:dyDescent="0.25">
      <c r="A111" s="17">
        <v>103</v>
      </c>
      <c r="B111" s="104"/>
      <c r="C111" s="58" t="s">
        <v>134</v>
      </c>
      <c r="D111" s="59">
        <v>1547.1</v>
      </c>
      <c r="E111" s="25">
        <v>220</v>
      </c>
      <c r="F111" s="26">
        <v>200</v>
      </c>
      <c r="G111" s="128">
        <v>72</v>
      </c>
      <c r="H111" s="18">
        <f t="shared" si="10"/>
        <v>340362</v>
      </c>
      <c r="I111" s="18">
        <f t="shared" si="11"/>
        <v>222782.4</v>
      </c>
      <c r="J111" s="18">
        <f t="shared" si="12"/>
        <v>563144.4</v>
      </c>
      <c r="K111" s="21" t="s">
        <v>17</v>
      </c>
      <c r="L111" s="21">
        <f t="shared" si="20"/>
        <v>280</v>
      </c>
      <c r="M111" s="21">
        <f t="shared" si="19"/>
        <v>433188</v>
      </c>
      <c r="N111" s="22">
        <f t="shared" si="14"/>
        <v>996332.4</v>
      </c>
      <c r="O111" s="23">
        <v>773550</v>
      </c>
      <c r="P111" s="24">
        <v>222782.4</v>
      </c>
      <c r="Q111" s="14"/>
      <c r="R111" s="14"/>
      <c r="S111" s="37"/>
      <c r="T111" s="37"/>
      <c r="U111" s="37"/>
      <c r="V111" s="60"/>
      <c r="W111" s="61"/>
      <c r="X111" s="11"/>
    </row>
    <row r="112" spans="1:25" s="35" customFormat="1" ht="16.5" customHeight="1" x14ac:dyDescent="0.25">
      <c r="A112" s="17">
        <v>104</v>
      </c>
      <c r="B112" s="104"/>
      <c r="C112" s="58" t="s">
        <v>135</v>
      </c>
      <c r="D112" s="59">
        <v>892.88</v>
      </c>
      <c r="E112" s="25">
        <v>220</v>
      </c>
      <c r="F112" s="26">
        <v>200</v>
      </c>
      <c r="G112" s="128">
        <v>84</v>
      </c>
      <c r="H112" s="18">
        <f t="shared" si="10"/>
        <v>196433.6</v>
      </c>
      <c r="I112" s="18">
        <f t="shared" si="11"/>
        <v>150003.84</v>
      </c>
      <c r="J112" s="18">
        <f t="shared" si="12"/>
        <v>346437.44</v>
      </c>
      <c r="K112" s="21" t="s">
        <v>17</v>
      </c>
      <c r="L112" s="21">
        <f t="shared" si="20"/>
        <v>280</v>
      </c>
      <c r="M112" s="21">
        <f t="shared" si="19"/>
        <v>250006.39999999999</v>
      </c>
      <c r="N112" s="22">
        <f t="shared" si="14"/>
        <v>596443.84</v>
      </c>
      <c r="O112" s="23">
        <v>446440</v>
      </c>
      <c r="P112" s="24">
        <v>150003.84</v>
      </c>
      <c r="Q112" s="14"/>
      <c r="R112" s="14"/>
      <c r="S112" s="37"/>
      <c r="T112" s="37"/>
      <c r="U112" s="37"/>
      <c r="V112" s="60"/>
      <c r="W112" s="61"/>
      <c r="X112" s="34"/>
      <c r="Y112" s="5"/>
    </row>
    <row r="113" spans="1:24" s="5" customFormat="1" ht="16.5" customHeight="1" x14ac:dyDescent="0.25">
      <c r="A113" s="17">
        <v>105</v>
      </c>
      <c r="B113" s="104"/>
      <c r="C113" s="58" t="s">
        <v>136</v>
      </c>
      <c r="D113" s="59">
        <v>1355.88</v>
      </c>
      <c r="E113" s="25">
        <v>220</v>
      </c>
      <c r="F113" s="26">
        <v>200</v>
      </c>
      <c r="G113" s="128">
        <v>70</v>
      </c>
      <c r="H113" s="18">
        <f t="shared" si="10"/>
        <v>298293.60000000003</v>
      </c>
      <c r="I113" s="18">
        <f t="shared" si="11"/>
        <v>189823.2</v>
      </c>
      <c r="J113" s="18">
        <f t="shared" si="12"/>
        <v>488116.80000000005</v>
      </c>
      <c r="K113" s="21" t="s">
        <v>17</v>
      </c>
      <c r="L113" s="21">
        <f t="shared" si="20"/>
        <v>280</v>
      </c>
      <c r="M113" s="21">
        <f t="shared" si="19"/>
        <v>379646.4</v>
      </c>
      <c r="N113" s="22">
        <f t="shared" si="14"/>
        <v>867763.20000000007</v>
      </c>
      <c r="O113" s="23">
        <v>677940</v>
      </c>
      <c r="P113" s="24">
        <v>189823.2</v>
      </c>
      <c r="Q113" s="14"/>
      <c r="R113" s="14"/>
      <c r="S113" s="37"/>
      <c r="T113" s="37"/>
      <c r="U113" s="37"/>
      <c r="V113" s="60"/>
      <c r="W113" s="61"/>
      <c r="X113" s="11"/>
    </row>
    <row r="114" spans="1:24" s="5" customFormat="1" ht="16.5" customHeight="1" x14ac:dyDescent="0.25">
      <c r="A114" s="17">
        <v>106</v>
      </c>
      <c r="B114" s="104"/>
      <c r="C114" s="58" t="s">
        <v>137</v>
      </c>
      <c r="D114" s="59">
        <v>942.86</v>
      </c>
      <c r="E114" s="25">
        <v>220</v>
      </c>
      <c r="F114" s="26">
        <v>200</v>
      </c>
      <c r="G114" s="128">
        <v>77</v>
      </c>
      <c r="H114" s="18">
        <f t="shared" si="10"/>
        <v>207429.2</v>
      </c>
      <c r="I114" s="18">
        <f t="shared" si="11"/>
        <v>145200.44</v>
      </c>
      <c r="J114" s="18">
        <f t="shared" si="12"/>
        <v>352629.64</v>
      </c>
      <c r="K114" s="21" t="s">
        <v>17</v>
      </c>
      <c r="L114" s="21">
        <f t="shared" si="20"/>
        <v>280</v>
      </c>
      <c r="M114" s="21">
        <f t="shared" si="19"/>
        <v>264000.8</v>
      </c>
      <c r="N114" s="22">
        <f t="shared" si="14"/>
        <v>616630.43999999994</v>
      </c>
      <c r="O114" s="23">
        <v>471430</v>
      </c>
      <c r="P114" s="24">
        <v>145200.44</v>
      </c>
      <c r="Q114" s="14"/>
      <c r="R114" s="14"/>
      <c r="S114" s="37"/>
      <c r="T114" s="37"/>
      <c r="U114" s="37"/>
      <c r="V114" s="60"/>
      <c r="W114" s="61"/>
      <c r="X114" s="11"/>
    </row>
    <row r="115" spans="1:24" s="5" customFormat="1" ht="16.5" customHeight="1" x14ac:dyDescent="0.25">
      <c r="A115" s="17">
        <v>107</v>
      </c>
      <c r="B115" s="104"/>
      <c r="C115" s="58" t="s">
        <v>138</v>
      </c>
      <c r="D115" s="59">
        <v>2066.4299999999998</v>
      </c>
      <c r="E115" s="25">
        <v>220</v>
      </c>
      <c r="F115" s="26">
        <v>200</v>
      </c>
      <c r="G115" s="128">
        <v>85</v>
      </c>
      <c r="H115" s="18">
        <f t="shared" si="10"/>
        <v>454614.6</v>
      </c>
      <c r="I115" s="18">
        <f t="shared" si="11"/>
        <v>351293.1</v>
      </c>
      <c r="J115" s="18">
        <f t="shared" si="12"/>
        <v>805907.7</v>
      </c>
      <c r="K115" s="21" t="s">
        <v>17</v>
      </c>
      <c r="L115" s="21">
        <f t="shared" si="20"/>
        <v>280</v>
      </c>
      <c r="M115" s="21">
        <f t="shared" si="19"/>
        <v>578600.39999999991</v>
      </c>
      <c r="N115" s="22">
        <f t="shared" si="14"/>
        <v>1384508.0999999999</v>
      </c>
      <c r="O115" s="23">
        <v>1033215</v>
      </c>
      <c r="P115" s="24">
        <v>351293.1</v>
      </c>
      <c r="Q115" s="14"/>
      <c r="R115" s="14"/>
      <c r="S115" s="37"/>
      <c r="T115" s="37"/>
      <c r="U115" s="37"/>
      <c r="V115" s="60"/>
      <c r="W115" s="61"/>
      <c r="X115" s="11"/>
    </row>
    <row r="116" spans="1:24" s="5" customFormat="1" ht="16.5" customHeight="1" x14ac:dyDescent="0.25">
      <c r="A116" s="17">
        <v>108</v>
      </c>
      <c r="B116" s="104"/>
      <c r="C116" s="58" t="s">
        <v>139</v>
      </c>
      <c r="D116" s="59">
        <v>1344.7</v>
      </c>
      <c r="E116" s="25">
        <v>220</v>
      </c>
      <c r="F116" s="26">
        <v>200</v>
      </c>
      <c r="G116" s="128">
        <v>100</v>
      </c>
      <c r="H116" s="18">
        <f t="shared" si="10"/>
        <v>295834</v>
      </c>
      <c r="I116" s="18">
        <f t="shared" si="11"/>
        <v>268940</v>
      </c>
      <c r="J116" s="18">
        <f t="shared" si="12"/>
        <v>564774</v>
      </c>
      <c r="K116" s="21" t="s">
        <v>17</v>
      </c>
      <c r="L116" s="21">
        <f t="shared" si="20"/>
        <v>280</v>
      </c>
      <c r="M116" s="21">
        <f t="shared" si="19"/>
        <v>376516</v>
      </c>
      <c r="N116" s="22">
        <f t="shared" si="14"/>
        <v>941290</v>
      </c>
      <c r="O116" s="23">
        <v>672350</v>
      </c>
      <c r="P116" s="24">
        <v>268940</v>
      </c>
      <c r="Q116" s="14"/>
      <c r="R116" s="14"/>
      <c r="S116" s="37"/>
      <c r="T116" s="37"/>
      <c r="U116" s="37"/>
      <c r="V116" s="60"/>
      <c r="W116" s="61"/>
      <c r="X116" s="11"/>
    </row>
    <row r="117" spans="1:24" s="5" customFormat="1" ht="16.5" customHeight="1" x14ac:dyDescent="0.25">
      <c r="A117" s="17">
        <v>109</v>
      </c>
      <c r="B117" s="104"/>
      <c r="C117" s="58" t="s">
        <v>140</v>
      </c>
      <c r="D117" s="59">
        <v>1375.31</v>
      </c>
      <c r="E117" s="25">
        <v>220</v>
      </c>
      <c r="F117" s="26">
        <v>200</v>
      </c>
      <c r="G117" s="128">
        <v>82</v>
      </c>
      <c r="H117" s="18">
        <f t="shared" si="10"/>
        <v>302568.2</v>
      </c>
      <c r="I117" s="18">
        <f t="shared" si="11"/>
        <v>225550.84</v>
      </c>
      <c r="J117" s="18">
        <f t="shared" si="12"/>
        <v>528119.04000000004</v>
      </c>
      <c r="K117" s="21" t="s">
        <v>17</v>
      </c>
      <c r="L117" s="21">
        <f t="shared" si="20"/>
        <v>280</v>
      </c>
      <c r="M117" s="21">
        <f t="shared" si="19"/>
        <v>385086.8</v>
      </c>
      <c r="N117" s="22">
        <f t="shared" si="14"/>
        <v>913205.84000000008</v>
      </c>
      <c r="O117" s="23">
        <v>687655</v>
      </c>
      <c r="P117" s="24">
        <v>225550.84</v>
      </c>
      <c r="Q117" s="14"/>
      <c r="R117" s="14"/>
      <c r="S117" s="37"/>
      <c r="T117" s="37"/>
      <c r="U117" s="37"/>
      <c r="V117" s="60"/>
      <c r="W117" s="61"/>
      <c r="X117" s="11"/>
    </row>
    <row r="118" spans="1:24" s="5" customFormat="1" ht="16.5" customHeight="1" x14ac:dyDescent="0.25">
      <c r="A118" s="17">
        <v>110</v>
      </c>
      <c r="B118" s="104"/>
      <c r="C118" s="58" t="s">
        <v>141</v>
      </c>
      <c r="D118" s="59">
        <v>1931.6</v>
      </c>
      <c r="E118" s="25">
        <v>220</v>
      </c>
      <c r="F118" s="26">
        <v>200</v>
      </c>
      <c r="G118" s="128">
        <v>93</v>
      </c>
      <c r="H118" s="18">
        <f t="shared" si="10"/>
        <v>424952</v>
      </c>
      <c r="I118" s="18">
        <f t="shared" si="11"/>
        <v>359277.6</v>
      </c>
      <c r="J118" s="18">
        <f t="shared" si="12"/>
        <v>784229.6</v>
      </c>
      <c r="K118" s="21" t="s">
        <v>17</v>
      </c>
      <c r="L118" s="21">
        <f t="shared" si="20"/>
        <v>280</v>
      </c>
      <c r="M118" s="21">
        <f t="shared" si="19"/>
        <v>540848</v>
      </c>
      <c r="N118" s="22">
        <f t="shared" si="14"/>
        <v>1325077.6000000001</v>
      </c>
      <c r="O118" s="23">
        <v>965800</v>
      </c>
      <c r="P118" s="24">
        <v>359277.6</v>
      </c>
      <c r="Q118" s="14"/>
      <c r="R118" s="14"/>
      <c r="S118" s="37"/>
      <c r="T118" s="37"/>
      <c r="U118" s="37"/>
      <c r="V118" s="60"/>
      <c r="W118" s="61"/>
      <c r="X118" s="11"/>
    </row>
    <row r="119" spans="1:24" s="5" customFormat="1" ht="16.5" customHeight="1" x14ac:dyDescent="0.25">
      <c r="A119" s="17">
        <v>111</v>
      </c>
      <c r="B119" s="104"/>
      <c r="C119" s="58" t="s">
        <v>142</v>
      </c>
      <c r="D119" s="59">
        <v>386.75</v>
      </c>
      <c r="E119" s="25">
        <v>220</v>
      </c>
      <c r="F119" s="26">
        <v>200</v>
      </c>
      <c r="G119" s="128">
        <v>81</v>
      </c>
      <c r="H119" s="18">
        <f t="shared" si="10"/>
        <v>85085</v>
      </c>
      <c r="I119" s="18">
        <f t="shared" si="11"/>
        <v>62653.5</v>
      </c>
      <c r="J119" s="18">
        <f t="shared" si="12"/>
        <v>147738.5</v>
      </c>
      <c r="K119" s="21" t="s">
        <v>17</v>
      </c>
      <c r="L119" s="21">
        <f t="shared" si="20"/>
        <v>280</v>
      </c>
      <c r="M119" s="21">
        <f t="shared" si="19"/>
        <v>108290</v>
      </c>
      <c r="N119" s="22">
        <f t="shared" si="14"/>
        <v>256028.5</v>
      </c>
      <c r="O119" s="23">
        <v>193375</v>
      </c>
      <c r="P119" s="24">
        <v>62653.5</v>
      </c>
      <c r="Q119" s="14"/>
      <c r="R119" s="14"/>
      <c r="S119" s="37"/>
      <c r="T119" s="37"/>
      <c r="U119" s="37"/>
      <c r="V119" s="60"/>
      <c r="W119" s="61"/>
      <c r="X119" s="11"/>
    </row>
    <row r="120" spans="1:24" s="5" customFormat="1" ht="16.5" customHeight="1" x14ac:dyDescent="0.25">
      <c r="A120" s="17">
        <v>112</v>
      </c>
      <c r="B120" s="104"/>
      <c r="C120" s="58" t="s">
        <v>143</v>
      </c>
      <c r="D120" s="59">
        <v>836.52</v>
      </c>
      <c r="E120" s="25">
        <v>220</v>
      </c>
      <c r="F120" s="26">
        <v>200</v>
      </c>
      <c r="G120" s="128">
        <v>70</v>
      </c>
      <c r="H120" s="18">
        <f t="shared" si="10"/>
        <v>184034.4</v>
      </c>
      <c r="I120" s="18">
        <f t="shared" si="11"/>
        <v>117112.8</v>
      </c>
      <c r="J120" s="18">
        <f t="shared" si="12"/>
        <v>301147.2</v>
      </c>
      <c r="K120" s="21" t="s">
        <v>17</v>
      </c>
      <c r="L120" s="21">
        <f t="shared" si="20"/>
        <v>280</v>
      </c>
      <c r="M120" s="21">
        <f t="shared" si="19"/>
        <v>234225.6</v>
      </c>
      <c r="N120" s="22">
        <f t="shared" si="14"/>
        <v>535372.80000000005</v>
      </c>
      <c r="O120" s="23">
        <v>418260</v>
      </c>
      <c r="P120" s="24">
        <v>117112.8</v>
      </c>
      <c r="Q120" s="14"/>
      <c r="R120" s="14"/>
      <c r="S120" s="37"/>
      <c r="T120" s="37"/>
      <c r="U120" s="37"/>
      <c r="V120" s="60"/>
      <c r="W120" s="61"/>
      <c r="X120" s="11"/>
    </row>
    <row r="121" spans="1:24" s="5" customFormat="1" ht="16.5" customHeight="1" x14ac:dyDescent="0.25">
      <c r="A121" s="17">
        <v>113</v>
      </c>
      <c r="B121" s="104"/>
      <c r="C121" s="58" t="s">
        <v>144</v>
      </c>
      <c r="D121" s="59">
        <v>1197.73</v>
      </c>
      <c r="E121" s="25">
        <v>220</v>
      </c>
      <c r="F121" s="26">
        <v>200</v>
      </c>
      <c r="G121" s="128">
        <v>88</v>
      </c>
      <c r="H121" s="18">
        <f t="shared" si="10"/>
        <v>263500.59999999998</v>
      </c>
      <c r="I121" s="18">
        <f t="shared" si="11"/>
        <v>210800.48</v>
      </c>
      <c r="J121" s="18">
        <f t="shared" si="12"/>
        <v>474301.07999999996</v>
      </c>
      <c r="K121" s="21" t="s">
        <v>17</v>
      </c>
      <c r="L121" s="21">
        <f t="shared" si="20"/>
        <v>280</v>
      </c>
      <c r="M121" s="21">
        <f t="shared" si="19"/>
        <v>335364.40000000002</v>
      </c>
      <c r="N121" s="22">
        <f t="shared" si="14"/>
        <v>809665.48</v>
      </c>
      <c r="O121" s="23">
        <v>598865</v>
      </c>
      <c r="P121" s="24">
        <v>210800.48</v>
      </c>
      <c r="Q121" s="14"/>
      <c r="R121" s="14"/>
      <c r="S121" s="42"/>
      <c r="T121" s="37"/>
      <c r="U121" s="37"/>
      <c r="V121" s="60"/>
      <c r="W121" s="61"/>
      <c r="X121" s="11"/>
    </row>
    <row r="122" spans="1:24" s="5" customFormat="1" ht="16.5" customHeight="1" x14ac:dyDescent="0.25">
      <c r="A122" s="17">
        <v>114</v>
      </c>
      <c r="B122" s="104"/>
      <c r="C122" s="58" t="s">
        <v>145</v>
      </c>
      <c r="D122" s="59">
        <v>940.04</v>
      </c>
      <c r="E122" s="25">
        <v>220</v>
      </c>
      <c r="F122" s="26">
        <v>200</v>
      </c>
      <c r="G122" s="128">
        <v>83</v>
      </c>
      <c r="H122" s="18">
        <f t="shared" si="10"/>
        <v>206808.8</v>
      </c>
      <c r="I122" s="18">
        <f t="shared" si="11"/>
        <v>156046.63999999998</v>
      </c>
      <c r="J122" s="18">
        <f t="shared" si="12"/>
        <v>362855.43999999994</v>
      </c>
      <c r="K122" s="21" t="s">
        <v>17</v>
      </c>
      <c r="L122" s="21">
        <f t="shared" si="20"/>
        <v>280</v>
      </c>
      <c r="M122" s="21">
        <f t="shared" si="19"/>
        <v>263211.2</v>
      </c>
      <c r="N122" s="22">
        <f t="shared" si="14"/>
        <v>626066.6399999999</v>
      </c>
      <c r="O122" s="23">
        <v>470020</v>
      </c>
      <c r="P122" s="24">
        <v>156046.64000000001</v>
      </c>
      <c r="Q122" s="14"/>
      <c r="R122" s="14"/>
      <c r="S122" s="37"/>
      <c r="T122" s="37"/>
      <c r="U122" s="37"/>
      <c r="V122" s="60"/>
      <c r="W122" s="61"/>
      <c r="X122" s="11"/>
    </row>
    <row r="123" spans="1:24" s="5" customFormat="1" ht="16.5" customHeight="1" x14ac:dyDescent="0.25">
      <c r="A123" s="17">
        <v>115</v>
      </c>
      <c r="B123" s="104"/>
      <c r="C123" s="58" t="s">
        <v>146</v>
      </c>
      <c r="D123" s="59">
        <v>1467.55</v>
      </c>
      <c r="E123" s="25">
        <v>220</v>
      </c>
      <c r="F123" s="26">
        <v>200</v>
      </c>
      <c r="G123" s="128">
        <v>70</v>
      </c>
      <c r="H123" s="18">
        <f t="shared" si="10"/>
        <v>322861</v>
      </c>
      <c r="I123" s="18">
        <f t="shared" si="11"/>
        <v>205457</v>
      </c>
      <c r="J123" s="18">
        <f t="shared" si="12"/>
        <v>528318</v>
      </c>
      <c r="K123" s="21" t="s">
        <v>17</v>
      </c>
      <c r="L123" s="21">
        <f t="shared" si="20"/>
        <v>280</v>
      </c>
      <c r="M123" s="21">
        <f t="shared" si="19"/>
        <v>410914</v>
      </c>
      <c r="N123" s="22">
        <f t="shared" si="14"/>
        <v>939232</v>
      </c>
      <c r="O123" s="23">
        <v>733775</v>
      </c>
      <c r="P123" s="24">
        <v>205457</v>
      </c>
      <c r="Q123" s="14"/>
      <c r="R123" s="14"/>
      <c r="S123" s="42"/>
      <c r="T123" s="37"/>
      <c r="U123" s="37"/>
      <c r="V123" s="60"/>
      <c r="W123" s="61"/>
      <c r="X123" s="11"/>
    </row>
    <row r="124" spans="1:24" s="5" customFormat="1" ht="16.5" customHeight="1" x14ac:dyDescent="0.25">
      <c r="A124" s="17">
        <v>116</v>
      </c>
      <c r="B124" s="104"/>
      <c r="C124" s="58" t="s">
        <v>147</v>
      </c>
      <c r="D124" s="59">
        <v>2516.4499999999998</v>
      </c>
      <c r="E124" s="25">
        <v>220</v>
      </c>
      <c r="F124" s="26">
        <v>200</v>
      </c>
      <c r="G124" s="128">
        <v>97</v>
      </c>
      <c r="H124" s="18">
        <f t="shared" si="10"/>
        <v>553619</v>
      </c>
      <c r="I124" s="18">
        <f t="shared" si="11"/>
        <v>488191.3</v>
      </c>
      <c r="J124" s="18">
        <f t="shared" si="12"/>
        <v>1041810.3</v>
      </c>
      <c r="K124" s="21" t="s">
        <v>17</v>
      </c>
      <c r="L124" s="21">
        <f t="shared" si="20"/>
        <v>280</v>
      </c>
      <c r="M124" s="21">
        <f t="shared" si="19"/>
        <v>704606</v>
      </c>
      <c r="N124" s="22">
        <f t="shared" si="14"/>
        <v>1746416.3</v>
      </c>
      <c r="O124" s="23">
        <v>1258225</v>
      </c>
      <c r="P124" s="24">
        <v>488191.3</v>
      </c>
      <c r="Q124" s="14"/>
      <c r="R124" s="14"/>
      <c r="S124" s="37"/>
      <c r="T124" s="37"/>
      <c r="U124" s="37"/>
      <c r="V124" s="60"/>
      <c r="W124" s="61"/>
      <c r="X124" s="11"/>
    </row>
    <row r="125" spans="1:24" s="5" customFormat="1" ht="16.5" customHeight="1" x14ac:dyDescent="0.25">
      <c r="A125" s="17">
        <v>117</v>
      </c>
      <c r="B125" s="104"/>
      <c r="C125" s="58" t="s">
        <v>148</v>
      </c>
      <c r="D125" s="59">
        <v>2238.92</v>
      </c>
      <c r="E125" s="25">
        <v>220</v>
      </c>
      <c r="F125" s="26">
        <v>200</v>
      </c>
      <c r="G125" s="128">
        <v>93</v>
      </c>
      <c r="H125" s="18">
        <f t="shared" si="10"/>
        <v>492562.4</v>
      </c>
      <c r="I125" s="18">
        <f t="shared" si="11"/>
        <v>416439.12</v>
      </c>
      <c r="J125" s="18">
        <f t="shared" si="12"/>
        <v>909001.52</v>
      </c>
      <c r="K125" s="21" t="s">
        <v>17</v>
      </c>
      <c r="L125" s="21">
        <f t="shared" si="20"/>
        <v>280</v>
      </c>
      <c r="M125" s="21">
        <f t="shared" si="19"/>
        <v>626897.6</v>
      </c>
      <c r="N125" s="22">
        <f t="shared" si="14"/>
        <v>1535899.12</v>
      </c>
      <c r="O125" s="23">
        <v>1119460</v>
      </c>
      <c r="P125" s="24">
        <v>416439.12</v>
      </c>
      <c r="Q125" s="14"/>
      <c r="R125" s="14"/>
      <c r="S125" s="37"/>
      <c r="T125" s="37"/>
      <c r="U125" s="37"/>
      <c r="V125" s="60"/>
      <c r="W125" s="61"/>
      <c r="X125" s="11"/>
    </row>
    <row r="126" spans="1:24" s="5" customFormat="1" ht="16.5" customHeight="1" x14ac:dyDescent="0.25">
      <c r="A126" s="17">
        <v>118</v>
      </c>
      <c r="B126" s="104"/>
      <c r="C126" s="58" t="s">
        <v>149</v>
      </c>
      <c r="D126" s="59">
        <v>1189.67</v>
      </c>
      <c r="E126" s="25">
        <v>220</v>
      </c>
      <c r="F126" s="26">
        <v>200</v>
      </c>
      <c r="G126" s="128">
        <v>94</v>
      </c>
      <c r="H126" s="18">
        <f t="shared" si="10"/>
        <v>261727.40000000002</v>
      </c>
      <c r="I126" s="18">
        <f t="shared" si="11"/>
        <v>223657.96000000002</v>
      </c>
      <c r="J126" s="18">
        <f t="shared" si="12"/>
        <v>485385.36000000004</v>
      </c>
      <c r="K126" s="21" t="s">
        <v>17</v>
      </c>
      <c r="L126" s="21">
        <f t="shared" si="20"/>
        <v>280</v>
      </c>
      <c r="M126" s="21">
        <f t="shared" si="19"/>
        <v>333107.60000000003</v>
      </c>
      <c r="N126" s="22">
        <f t="shared" si="14"/>
        <v>818492.96000000008</v>
      </c>
      <c r="O126" s="23">
        <v>594835</v>
      </c>
      <c r="P126" s="24">
        <v>223657.96</v>
      </c>
      <c r="Q126" s="14"/>
      <c r="R126" s="14"/>
      <c r="S126" s="37"/>
      <c r="T126" s="37"/>
      <c r="U126" s="37"/>
      <c r="V126" s="60"/>
      <c r="W126" s="61"/>
      <c r="X126" s="11"/>
    </row>
    <row r="127" spans="1:24" s="5" customFormat="1" ht="16.5" customHeight="1" x14ac:dyDescent="0.25">
      <c r="A127" s="17">
        <v>119</v>
      </c>
      <c r="B127" s="104"/>
      <c r="C127" s="58" t="s">
        <v>150</v>
      </c>
      <c r="D127" s="59">
        <v>1374.2</v>
      </c>
      <c r="E127" s="25">
        <v>220</v>
      </c>
      <c r="F127" s="26">
        <v>200</v>
      </c>
      <c r="G127" s="128">
        <v>100</v>
      </c>
      <c r="H127" s="18">
        <f t="shared" si="10"/>
        <v>302324</v>
      </c>
      <c r="I127" s="18">
        <f t="shared" si="11"/>
        <v>274840</v>
      </c>
      <c r="J127" s="18">
        <f t="shared" si="12"/>
        <v>577164</v>
      </c>
      <c r="K127" s="21" t="s">
        <v>17</v>
      </c>
      <c r="L127" s="21">
        <f t="shared" si="20"/>
        <v>280</v>
      </c>
      <c r="M127" s="21">
        <f t="shared" si="19"/>
        <v>384776</v>
      </c>
      <c r="N127" s="22">
        <f t="shared" si="14"/>
        <v>961940</v>
      </c>
      <c r="O127" s="23">
        <v>687100</v>
      </c>
      <c r="P127" s="24">
        <v>274840</v>
      </c>
      <c r="Q127" s="14"/>
      <c r="R127" s="14"/>
      <c r="S127" s="37"/>
      <c r="T127" s="37"/>
      <c r="U127" s="37"/>
      <c r="V127" s="60"/>
      <c r="W127" s="61"/>
      <c r="X127" s="11"/>
    </row>
    <row r="128" spans="1:24" s="5" customFormat="1" ht="16.5" customHeight="1" thickBot="1" x14ac:dyDescent="0.3">
      <c r="A128" s="17">
        <v>120</v>
      </c>
      <c r="B128" s="105"/>
      <c r="C128" s="58" t="s">
        <v>151</v>
      </c>
      <c r="D128" s="59">
        <v>1368</v>
      </c>
      <c r="E128" s="25">
        <v>220</v>
      </c>
      <c r="F128" s="26">
        <v>200</v>
      </c>
      <c r="G128" s="128">
        <v>98</v>
      </c>
      <c r="H128" s="18">
        <f t="shared" si="10"/>
        <v>300960</v>
      </c>
      <c r="I128" s="18">
        <f t="shared" si="11"/>
        <v>268128</v>
      </c>
      <c r="J128" s="18">
        <f t="shared" si="12"/>
        <v>569088</v>
      </c>
      <c r="K128" s="21" t="s">
        <v>17</v>
      </c>
      <c r="L128" s="21">
        <f t="shared" si="20"/>
        <v>280</v>
      </c>
      <c r="M128" s="21">
        <f t="shared" si="19"/>
        <v>383040</v>
      </c>
      <c r="N128" s="22">
        <f t="shared" si="14"/>
        <v>952128</v>
      </c>
      <c r="O128" s="23">
        <v>684000</v>
      </c>
      <c r="P128" s="24">
        <v>268128</v>
      </c>
      <c r="Q128" s="14"/>
      <c r="R128" s="14"/>
      <c r="S128" s="37"/>
      <c r="T128" s="37"/>
      <c r="U128" s="37"/>
      <c r="V128" s="60"/>
      <c r="W128" s="61"/>
      <c r="X128" s="11"/>
    </row>
    <row r="129" spans="1:25" s="5" customFormat="1" ht="22.95" customHeight="1" thickBot="1" x14ac:dyDescent="0.3">
      <c r="A129" s="110" t="s">
        <v>19</v>
      </c>
      <c r="B129" s="111"/>
      <c r="C129" s="27">
        <f>SUM(A128-A108+1)</f>
        <v>21</v>
      </c>
      <c r="D129" s="62">
        <f>SUM(D108:D128)</f>
        <v>28655.210000000003</v>
      </c>
      <c r="E129" s="62"/>
      <c r="F129" s="62"/>
      <c r="G129" s="62"/>
      <c r="H129" s="62">
        <f t="shared" ref="H129:J129" si="21">SUM(H108:H128)</f>
        <v>6304146.2000000011</v>
      </c>
      <c r="I129" s="62">
        <f t="shared" si="21"/>
        <v>5009924.7399999993</v>
      </c>
      <c r="J129" s="62">
        <f t="shared" si="21"/>
        <v>11314070.939999999</v>
      </c>
      <c r="K129" s="62"/>
      <c r="L129" s="62"/>
      <c r="M129" s="62">
        <f>SUM(M108:M128)</f>
        <v>8023458.7999999989</v>
      </c>
      <c r="N129" s="62">
        <f>SUM(N108:N128)</f>
        <v>19337529.740000002</v>
      </c>
      <c r="O129" s="63">
        <f>SUM(O108:O128)</f>
        <v>14327605</v>
      </c>
      <c r="P129" s="64">
        <f>SUM(P108:P128)</f>
        <v>5009924.7399999993</v>
      </c>
      <c r="Q129" s="32"/>
      <c r="R129" s="14"/>
      <c r="S129" s="56"/>
      <c r="T129" s="56"/>
      <c r="U129" s="56"/>
      <c r="V129" s="56"/>
      <c r="W129" s="56"/>
      <c r="X129" s="11"/>
    </row>
    <row r="130" spans="1:25" s="5" customFormat="1" ht="16.5" customHeight="1" x14ac:dyDescent="0.25">
      <c r="A130" s="17">
        <v>121</v>
      </c>
      <c r="B130" s="103" t="s">
        <v>24</v>
      </c>
      <c r="C130" s="18" t="s">
        <v>152</v>
      </c>
      <c r="D130" s="65">
        <v>1950.63</v>
      </c>
      <c r="E130" s="25">
        <v>220</v>
      </c>
      <c r="F130" s="26">
        <v>200</v>
      </c>
      <c r="G130" s="129">
        <v>78.5</v>
      </c>
      <c r="H130" s="18">
        <f t="shared" si="10"/>
        <v>429138.60000000003</v>
      </c>
      <c r="I130" s="18">
        <f t="shared" si="11"/>
        <v>306248.91000000003</v>
      </c>
      <c r="J130" s="18">
        <f t="shared" si="12"/>
        <v>735387.51</v>
      </c>
      <c r="K130" s="21" t="s">
        <v>17</v>
      </c>
      <c r="L130" s="21">
        <f>IF(K130="是",280,0)</f>
        <v>280</v>
      </c>
      <c r="M130" s="21">
        <f t="shared" ref="M130:M149" si="22">IF(K130="是",D130*280,0)</f>
        <v>546176.4</v>
      </c>
      <c r="N130" s="22">
        <f t="shared" si="14"/>
        <v>1281563.9100000001</v>
      </c>
      <c r="O130" s="23">
        <v>975315</v>
      </c>
      <c r="P130" s="24">
        <v>306248.90999999997</v>
      </c>
      <c r="Q130" s="14"/>
      <c r="R130" s="14"/>
      <c r="S130" s="37"/>
      <c r="T130" s="37"/>
      <c r="U130" s="37"/>
      <c r="V130" s="50"/>
      <c r="W130" s="66"/>
      <c r="X130" s="11"/>
    </row>
    <row r="131" spans="1:25" s="5" customFormat="1" ht="16.5" customHeight="1" x14ac:dyDescent="0.25">
      <c r="A131" s="17">
        <v>122</v>
      </c>
      <c r="B131" s="104"/>
      <c r="C131" s="18" t="s">
        <v>153</v>
      </c>
      <c r="D131" s="65">
        <v>722.09</v>
      </c>
      <c r="E131" s="25">
        <v>220</v>
      </c>
      <c r="F131" s="26">
        <v>200</v>
      </c>
      <c r="G131" s="129">
        <v>70</v>
      </c>
      <c r="H131" s="18">
        <f t="shared" si="10"/>
        <v>158859.80000000002</v>
      </c>
      <c r="I131" s="18">
        <f t="shared" si="11"/>
        <v>101092.6</v>
      </c>
      <c r="J131" s="18">
        <f t="shared" si="12"/>
        <v>259952.40000000002</v>
      </c>
      <c r="K131" s="21" t="s">
        <v>18</v>
      </c>
      <c r="L131" s="21">
        <f t="shared" ref="L131:L149" si="23">IF(K131="是",280,0)</f>
        <v>0</v>
      </c>
      <c r="M131" s="21">
        <f t="shared" si="22"/>
        <v>0</v>
      </c>
      <c r="N131" s="22">
        <f t="shared" si="14"/>
        <v>259952.40000000002</v>
      </c>
      <c r="O131" s="23">
        <v>158860</v>
      </c>
      <c r="P131" s="24">
        <v>101092.4</v>
      </c>
      <c r="Q131" s="14"/>
      <c r="R131" s="14"/>
      <c r="S131" s="37"/>
      <c r="T131" s="37"/>
      <c r="U131" s="37"/>
      <c r="V131" s="37"/>
      <c r="W131" s="67"/>
      <c r="X131" s="11"/>
    </row>
    <row r="132" spans="1:25" s="5" customFormat="1" ht="16.5" customHeight="1" x14ac:dyDescent="0.25">
      <c r="A132" s="17">
        <v>123</v>
      </c>
      <c r="B132" s="104"/>
      <c r="C132" s="18" t="s">
        <v>154</v>
      </c>
      <c r="D132" s="65">
        <v>2173.08</v>
      </c>
      <c r="E132" s="25">
        <v>220</v>
      </c>
      <c r="F132" s="26">
        <v>200</v>
      </c>
      <c r="G132" s="129">
        <v>93</v>
      </c>
      <c r="H132" s="18">
        <f t="shared" si="10"/>
        <v>478077.6</v>
      </c>
      <c r="I132" s="18">
        <f t="shared" si="11"/>
        <v>404192.88</v>
      </c>
      <c r="J132" s="18">
        <f t="shared" si="12"/>
        <v>882270.48</v>
      </c>
      <c r="K132" s="21" t="s">
        <v>17</v>
      </c>
      <c r="L132" s="21">
        <f t="shared" si="23"/>
        <v>280</v>
      </c>
      <c r="M132" s="21">
        <f t="shared" si="22"/>
        <v>608462.4</v>
      </c>
      <c r="N132" s="22">
        <f t="shared" si="14"/>
        <v>1490732.88</v>
      </c>
      <c r="O132" s="23">
        <v>1086540</v>
      </c>
      <c r="P132" s="24">
        <v>404192.88</v>
      </c>
      <c r="Q132" s="14"/>
      <c r="R132" s="14"/>
      <c r="S132" s="37"/>
      <c r="T132" s="37"/>
      <c r="U132" s="37"/>
      <c r="V132" s="50"/>
      <c r="W132" s="67"/>
      <c r="X132" s="11"/>
    </row>
    <row r="133" spans="1:25" s="5" customFormat="1" ht="16.5" customHeight="1" x14ac:dyDescent="0.25">
      <c r="A133" s="17">
        <v>124</v>
      </c>
      <c r="B133" s="104"/>
      <c r="C133" s="18" t="s">
        <v>155</v>
      </c>
      <c r="D133" s="65">
        <v>1267.0999999999999</v>
      </c>
      <c r="E133" s="25">
        <v>220</v>
      </c>
      <c r="F133" s="26">
        <v>200</v>
      </c>
      <c r="G133" s="129">
        <v>70</v>
      </c>
      <c r="H133" s="18">
        <f t="shared" si="10"/>
        <v>278762</v>
      </c>
      <c r="I133" s="18">
        <f t="shared" si="11"/>
        <v>177394</v>
      </c>
      <c r="J133" s="18">
        <f t="shared" si="12"/>
        <v>456156</v>
      </c>
      <c r="K133" s="21" t="s">
        <v>17</v>
      </c>
      <c r="L133" s="21">
        <f t="shared" si="23"/>
        <v>280</v>
      </c>
      <c r="M133" s="21">
        <f t="shared" si="22"/>
        <v>354788</v>
      </c>
      <c r="N133" s="22">
        <f t="shared" si="14"/>
        <v>810944</v>
      </c>
      <c r="O133" s="23">
        <v>633550</v>
      </c>
      <c r="P133" s="24">
        <v>177394</v>
      </c>
      <c r="Q133" s="14"/>
      <c r="R133" s="14"/>
      <c r="S133" s="37"/>
      <c r="T133" s="37"/>
      <c r="U133" s="37"/>
      <c r="V133" s="37"/>
      <c r="W133" s="67"/>
      <c r="X133" s="11"/>
    </row>
    <row r="134" spans="1:25" s="5" customFormat="1" ht="16.5" customHeight="1" x14ac:dyDescent="0.25">
      <c r="A134" s="17">
        <v>125</v>
      </c>
      <c r="B134" s="104"/>
      <c r="C134" s="18" t="s">
        <v>156</v>
      </c>
      <c r="D134" s="65">
        <v>1652.24</v>
      </c>
      <c r="E134" s="25">
        <v>220</v>
      </c>
      <c r="F134" s="26">
        <v>200</v>
      </c>
      <c r="G134" s="129">
        <v>70</v>
      </c>
      <c r="H134" s="18">
        <f t="shared" ref="H134:H189" si="24">D134*E134</f>
        <v>363492.8</v>
      </c>
      <c r="I134" s="18">
        <f t="shared" ref="I134:I189" si="25">D134*G134*2</f>
        <v>231313.6</v>
      </c>
      <c r="J134" s="18">
        <f t="shared" ref="J134:J189" si="26">H134+I134</f>
        <v>594806.4</v>
      </c>
      <c r="K134" s="21" t="s">
        <v>17</v>
      </c>
      <c r="L134" s="21">
        <f t="shared" si="23"/>
        <v>280</v>
      </c>
      <c r="M134" s="21">
        <f t="shared" si="22"/>
        <v>462627.2</v>
      </c>
      <c r="N134" s="22">
        <f t="shared" ref="N134:N189" si="27">SUM(J134+M134)</f>
        <v>1057433.6000000001</v>
      </c>
      <c r="O134" s="23">
        <v>826120</v>
      </c>
      <c r="P134" s="24">
        <v>231313.6</v>
      </c>
      <c r="Q134" s="14"/>
      <c r="R134" s="14"/>
      <c r="S134" s="37"/>
      <c r="T134" s="37"/>
      <c r="U134" s="37"/>
      <c r="V134" s="50"/>
      <c r="W134" s="67"/>
      <c r="X134" s="11"/>
    </row>
    <row r="135" spans="1:25" s="35" customFormat="1" ht="16.5" customHeight="1" x14ac:dyDescent="0.25">
      <c r="A135" s="17">
        <v>126</v>
      </c>
      <c r="B135" s="104"/>
      <c r="C135" s="18" t="s">
        <v>157</v>
      </c>
      <c r="D135" s="65">
        <v>2366.2199999999998</v>
      </c>
      <c r="E135" s="25">
        <v>220</v>
      </c>
      <c r="F135" s="26">
        <v>200</v>
      </c>
      <c r="G135" s="129">
        <v>70</v>
      </c>
      <c r="H135" s="18">
        <f t="shared" si="24"/>
        <v>520568.39999999997</v>
      </c>
      <c r="I135" s="18">
        <f t="shared" si="25"/>
        <v>331270.8</v>
      </c>
      <c r="J135" s="18">
        <f t="shared" si="26"/>
        <v>851839.2</v>
      </c>
      <c r="K135" s="21" t="s">
        <v>17</v>
      </c>
      <c r="L135" s="21">
        <f t="shared" si="23"/>
        <v>280</v>
      </c>
      <c r="M135" s="21">
        <f t="shared" si="22"/>
        <v>662541.6</v>
      </c>
      <c r="N135" s="22">
        <f t="shared" si="27"/>
        <v>1514380.7999999998</v>
      </c>
      <c r="O135" s="23">
        <v>1183110</v>
      </c>
      <c r="P135" s="24">
        <v>331270.8</v>
      </c>
      <c r="Q135" s="14"/>
      <c r="R135" s="14"/>
      <c r="S135" s="37"/>
      <c r="T135" s="37"/>
      <c r="U135" s="37"/>
      <c r="V135" s="37"/>
      <c r="W135" s="67"/>
      <c r="X135" s="34"/>
      <c r="Y135" s="5"/>
    </row>
    <row r="136" spans="1:25" s="5" customFormat="1" ht="16.5" customHeight="1" x14ac:dyDescent="0.25">
      <c r="A136" s="17">
        <v>127</v>
      </c>
      <c r="B136" s="104"/>
      <c r="C136" s="18" t="s">
        <v>158</v>
      </c>
      <c r="D136" s="65">
        <v>1515.23</v>
      </c>
      <c r="E136" s="25">
        <v>220</v>
      </c>
      <c r="F136" s="26">
        <v>200</v>
      </c>
      <c r="G136" s="129">
        <v>70</v>
      </c>
      <c r="H136" s="18">
        <f t="shared" si="24"/>
        <v>333350.59999999998</v>
      </c>
      <c r="I136" s="18">
        <f t="shared" si="25"/>
        <v>212132.2</v>
      </c>
      <c r="J136" s="18">
        <f t="shared" si="26"/>
        <v>545482.80000000005</v>
      </c>
      <c r="K136" s="21" t="s">
        <v>17</v>
      </c>
      <c r="L136" s="21">
        <f t="shared" si="23"/>
        <v>280</v>
      </c>
      <c r="M136" s="21">
        <f t="shared" si="22"/>
        <v>424264.4</v>
      </c>
      <c r="N136" s="22">
        <f t="shared" si="27"/>
        <v>969747.20000000007</v>
      </c>
      <c r="O136" s="23">
        <v>757615</v>
      </c>
      <c r="P136" s="24">
        <v>212132.2</v>
      </c>
      <c r="Q136" s="14"/>
      <c r="R136" s="14"/>
      <c r="S136" s="37"/>
      <c r="T136" s="37"/>
      <c r="U136" s="37"/>
      <c r="V136" s="37"/>
      <c r="W136" s="67"/>
      <c r="X136" s="11"/>
    </row>
    <row r="137" spans="1:25" s="5" customFormat="1" ht="16.5" customHeight="1" x14ac:dyDescent="0.25">
      <c r="A137" s="17">
        <v>128</v>
      </c>
      <c r="B137" s="104"/>
      <c r="C137" s="18" t="s">
        <v>159</v>
      </c>
      <c r="D137" s="65">
        <v>2658.05</v>
      </c>
      <c r="E137" s="25">
        <v>220</v>
      </c>
      <c r="F137" s="26">
        <v>200</v>
      </c>
      <c r="G137" s="129">
        <v>70</v>
      </c>
      <c r="H137" s="18">
        <f t="shared" si="24"/>
        <v>584771</v>
      </c>
      <c r="I137" s="18">
        <f t="shared" si="25"/>
        <v>372127</v>
      </c>
      <c r="J137" s="18">
        <f t="shared" si="26"/>
        <v>956898</v>
      </c>
      <c r="K137" s="21" t="s">
        <v>17</v>
      </c>
      <c r="L137" s="21">
        <f t="shared" si="23"/>
        <v>280</v>
      </c>
      <c r="M137" s="21">
        <f t="shared" si="22"/>
        <v>744254</v>
      </c>
      <c r="N137" s="22">
        <f t="shared" si="27"/>
        <v>1701152</v>
      </c>
      <c r="O137" s="23">
        <v>1329025</v>
      </c>
      <c r="P137" s="24">
        <v>372127</v>
      </c>
      <c r="Q137" s="14"/>
      <c r="R137" s="14"/>
      <c r="S137" s="37"/>
      <c r="T137" s="37"/>
      <c r="U137" s="37"/>
      <c r="V137" s="37"/>
      <c r="W137" s="67"/>
      <c r="X137" s="11"/>
    </row>
    <row r="138" spans="1:25" s="5" customFormat="1" ht="16.5" customHeight="1" x14ac:dyDescent="0.25">
      <c r="A138" s="17">
        <v>129</v>
      </c>
      <c r="B138" s="104"/>
      <c r="C138" s="18" t="s">
        <v>160</v>
      </c>
      <c r="D138" s="65">
        <v>2056.13</v>
      </c>
      <c r="E138" s="25">
        <v>220</v>
      </c>
      <c r="F138" s="26">
        <v>200</v>
      </c>
      <c r="G138" s="129">
        <v>70</v>
      </c>
      <c r="H138" s="18">
        <f t="shared" si="24"/>
        <v>452348.60000000003</v>
      </c>
      <c r="I138" s="18">
        <f t="shared" si="25"/>
        <v>287858.2</v>
      </c>
      <c r="J138" s="18">
        <f t="shared" si="26"/>
        <v>740206.8</v>
      </c>
      <c r="K138" s="21" t="s">
        <v>17</v>
      </c>
      <c r="L138" s="21">
        <f t="shared" si="23"/>
        <v>280</v>
      </c>
      <c r="M138" s="21">
        <f t="shared" si="22"/>
        <v>575716.4</v>
      </c>
      <c r="N138" s="22">
        <f t="shared" si="27"/>
        <v>1315923.2000000002</v>
      </c>
      <c r="O138" s="23">
        <v>1028065</v>
      </c>
      <c r="P138" s="24">
        <v>287858.2</v>
      </c>
      <c r="Q138" s="14"/>
      <c r="R138" s="14"/>
      <c r="S138" s="37"/>
      <c r="T138" s="37"/>
      <c r="U138" s="37"/>
      <c r="V138" s="50"/>
      <c r="W138" s="67"/>
      <c r="X138" s="11"/>
    </row>
    <row r="139" spans="1:25" s="5" customFormat="1" ht="16.5" customHeight="1" x14ac:dyDescent="0.25">
      <c r="A139" s="17">
        <v>130</v>
      </c>
      <c r="B139" s="104"/>
      <c r="C139" s="18" t="s">
        <v>161</v>
      </c>
      <c r="D139" s="65">
        <v>688.97</v>
      </c>
      <c r="E139" s="25">
        <v>220</v>
      </c>
      <c r="F139" s="26">
        <v>200</v>
      </c>
      <c r="G139" s="129">
        <v>70</v>
      </c>
      <c r="H139" s="18">
        <f t="shared" si="24"/>
        <v>151573.4</v>
      </c>
      <c r="I139" s="18">
        <f t="shared" si="25"/>
        <v>96455.8</v>
      </c>
      <c r="J139" s="18">
        <f t="shared" si="26"/>
        <v>248029.2</v>
      </c>
      <c r="K139" s="21" t="s">
        <v>18</v>
      </c>
      <c r="L139" s="21">
        <f t="shared" si="23"/>
        <v>0</v>
      </c>
      <c r="M139" s="21">
        <f t="shared" si="22"/>
        <v>0</v>
      </c>
      <c r="N139" s="22">
        <f t="shared" si="27"/>
        <v>248029.2</v>
      </c>
      <c r="O139" s="23">
        <v>151573</v>
      </c>
      <c r="P139" s="24">
        <v>96456.2</v>
      </c>
      <c r="Q139" s="14"/>
      <c r="R139" s="14"/>
      <c r="S139" s="37"/>
      <c r="T139" s="37"/>
      <c r="U139" s="37"/>
      <c r="V139" s="37"/>
      <c r="W139" s="67"/>
      <c r="X139" s="11"/>
    </row>
    <row r="140" spans="1:25" s="5" customFormat="1" ht="16.5" customHeight="1" x14ac:dyDescent="0.25">
      <c r="A140" s="17">
        <v>131</v>
      </c>
      <c r="B140" s="104"/>
      <c r="C140" s="18" t="s">
        <v>162</v>
      </c>
      <c r="D140" s="65">
        <v>884.34</v>
      </c>
      <c r="E140" s="25">
        <v>220</v>
      </c>
      <c r="F140" s="26">
        <v>200</v>
      </c>
      <c r="G140" s="129">
        <v>70</v>
      </c>
      <c r="H140" s="18">
        <f t="shared" si="24"/>
        <v>194554.80000000002</v>
      </c>
      <c r="I140" s="18">
        <f t="shared" si="25"/>
        <v>123807.6</v>
      </c>
      <c r="J140" s="18">
        <f t="shared" si="26"/>
        <v>318362.40000000002</v>
      </c>
      <c r="K140" s="21" t="s">
        <v>18</v>
      </c>
      <c r="L140" s="21">
        <f t="shared" si="23"/>
        <v>0</v>
      </c>
      <c r="M140" s="21">
        <f t="shared" si="22"/>
        <v>0</v>
      </c>
      <c r="N140" s="22">
        <f t="shared" si="27"/>
        <v>318362.40000000002</v>
      </c>
      <c r="O140" s="23">
        <v>194555</v>
      </c>
      <c r="P140" s="24">
        <v>123807.4</v>
      </c>
      <c r="Q140" s="14"/>
      <c r="R140" s="14"/>
      <c r="S140" s="37"/>
      <c r="T140" s="37"/>
      <c r="U140" s="37"/>
      <c r="V140" s="37"/>
      <c r="W140" s="67"/>
      <c r="X140" s="11"/>
    </row>
    <row r="141" spans="1:25" s="5" customFormat="1" ht="16.5" customHeight="1" x14ac:dyDescent="0.25">
      <c r="A141" s="17">
        <v>132</v>
      </c>
      <c r="B141" s="104"/>
      <c r="C141" s="18" t="s">
        <v>163</v>
      </c>
      <c r="D141" s="65">
        <v>1961.81</v>
      </c>
      <c r="E141" s="25">
        <v>220</v>
      </c>
      <c r="F141" s="26">
        <v>200</v>
      </c>
      <c r="G141" s="129">
        <v>70</v>
      </c>
      <c r="H141" s="18">
        <f t="shared" si="24"/>
        <v>431598.2</v>
      </c>
      <c r="I141" s="18">
        <f t="shared" si="25"/>
        <v>274653.39999999997</v>
      </c>
      <c r="J141" s="18">
        <f t="shared" si="26"/>
        <v>706251.6</v>
      </c>
      <c r="K141" s="21" t="s">
        <v>17</v>
      </c>
      <c r="L141" s="21">
        <f t="shared" si="23"/>
        <v>280</v>
      </c>
      <c r="M141" s="21">
        <f t="shared" si="22"/>
        <v>549306.79999999993</v>
      </c>
      <c r="N141" s="22">
        <f t="shared" si="27"/>
        <v>1255558.3999999999</v>
      </c>
      <c r="O141" s="23">
        <v>980905</v>
      </c>
      <c r="P141" s="24">
        <v>274653.40000000002</v>
      </c>
      <c r="Q141" s="14"/>
      <c r="R141" s="14"/>
      <c r="S141" s="37"/>
      <c r="T141" s="37"/>
      <c r="U141" s="37"/>
      <c r="V141" s="37"/>
      <c r="W141" s="67"/>
      <c r="X141" s="11"/>
    </row>
    <row r="142" spans="1:25" s="5" customFormat="1" ht="16.5" customHeight="1" x14ac:dyDescent="0.25">
      <c r="A142" s="17">
        <v>133</v>
      </c>
      <c r="B142" s="104"/>
      <c r="C142" s="18" t="s">
        <v>164</v>
      </c>
      <c r="D142" s="65">
        <v>2194.5700000000002</v>
      </c>
      <c r="E142" s="25">
        <v>220</v>
      </c>
      <c r="F142" s="26">
        <v>200</v>
      </c>
      <c r="G142" s="129">
        <v>99</v>
      </c>
      <c r="H142" s="18">
        <f t="shared" si="24"/>
        <v>482805.4</v>
      </c>
      <c r="I142" s="18">
        <f t="shared" si="25"/>
        <v>434524.86000000004</v>
      </c>
      <c r="J142" s="18">
        <f t="shared" si="26"/>
        <v>917330.26</v>
      </c>
      <c r="K142" s="21" t="s">
        <v>17</v>
      </c>
      <c r="L142" s="21">
        <f t="shared" si="23"/>
        <v>280</v>
      </c>
      <c r="M142" s="21">
        <f t="shared" si="22"/>
        <v>614479.60000000009</v>
      </c>
      <c r="N142" s="22">
        <f t="shared" si="27"/>
        <v>1531809.86</v>
      </c>
      <c r="O142" s="23">
        <v>1097285</v>
      </c>
      <c r="P142" s="24">
        <v>434524.86</v>
      </c>
      <c r="Q142" s="14"/>
      <c r="R142" s="14"/>
      <c r="S142" s="37"/>
      <c r="T142" s="37"/>
      <c r="U142" s="37"/>
      <c r="V142" s="50"/>
      <c r="W142" s="67"/>
      <c r="X142" s="11"/>
    </row>
    <row r="143" spans="1:25" s="5" customFormat="1" ht="16.5" customHeight="1" x14ac:dyDescent="0.25">
      <c r="A143" s="17">
        <v>134</v>
      </c>
      <c r="B143" s="104"/>
      <c r="C143" s="18" t="s">
        <v>165</v>
      </c>
      <c r="D143" s="65">
        <v>327.08999999999997</v>
      </c>
      <c r="E143" s="25">
        <v>220</v>
      </c>
      <c r="F143" s="26">
        <v>200</v>
      </c>
      <c r="G143" s="129">
        <v>70</v>
      </c>
      <c r="H143" s="18">
        <f t="shared" si="24"/>
        <v>71959.799999999988</v>
      </c>
      <c r="I143" s="18">
        <f t="shared" si="25"/>
        <v>45792.6</v>
      </c>
      <c r="J143" s="18">
        <f t="shared" si="26"/>
        <v>117752.4</v>
      </c>
      <c r="K143" s="21" t="s">
        <v>18</v>
      </c>
      <c r="L143" s="21">
        <f t="shared" si="23"/>
        <v>0</v>
      </c>
      <c r="M143" s="21">
        <f t="shared" si="22"/>
        <v>0</v>
      </c>
      <c r="N143" s="22">
        <f t="shared" si="27"/>
        <v>117752.4</v>
      </c>
      <c r="O143" s="23">
        <v>71960</v>
      </c>
      <c r="P143" s="24">
        <v>45792.4</v>
      </c>
      <c r="Q143" s="14"/>
      <c r="R143" s="14"/>
      <c r="S143" s="37"/>
      <c r="T143" s="37"/>
      <c r="U143" s="37"/>
      <c r="V143" s="37"/>
      <c r="W143" s="67"/>
      <c r="X143" s="11"/>
    </row>
    <row r="144" spans="1:25" s="5" customFormat="1" ht="16.5" customHeight="1" x14ac:dyDescent="0.25">
      <c r="A144" s="17">
        <v>135</v>
      </c>
      <c r="B144" s="104"/>
      <c r="C144" s="18" t="s">
        <v>166</v>
      </c>
      <c r="D144" s="65">
        <v>861.05</v>
      </c>
      <c r="E144" s="25">
        <v>220</v>
      </c>
      <c r="F144" s="26">
        <v>200</v>
      </c>
      <c r="G144" s="129">
        <v>70</v>
      </c>
      <c r="H144" s="18">
        <f t="shared" si="24"/>
        <v>189431</v>
      </c>
      <c r="I144" s="18">
        <f t="shared" si="25"/>
        <v>120547</v>
      </c>
      <c r="J144" s="18">
        <f t="shared" si="26"/>
        <v>309978</v>
      </c>
      <c r="K144" s="21" t="s">
        <v>18</v>
      </c>
      <c r="L144" s="21">
        <f t="shared" si="23"/>
        <v>0</v>
      </c>
      <c r="M144" s="21">
        <f t="shared" si="22"/>
        <v>0</v>
      </c>
      <c r="N144" s="22">
        <f t="shared" si="27"/>
        <v>309978</v>
      </c>
      <c r="O144" s="23">
        <v>189431</v>
      </c>
      <c r="P144" s="24">
        <v>120547</v>
      </c>
      <c r="Q144" s="14"/>
      <c r="R144" s="14"/>
      <c r="S144" s="37"/>
      <c r="T144" s="37"/>
      <c r="U144" s="37"/>
      <c r="V144" s="50"/>
      <c r="W144" s="67"/>
      <c r="X144" s="11"/>
    </row>
    <row r="145" spans="1:24" s="5" customFormat="1" ht="16.5" customHeight="1" x14ac:dyDescent="0.25">
      <c r="A145" s="17">
        <v>136</v>
      </c>
      <c r="B145" s="104"/>
      <c r="C145" s="18" t="s">
        <v>167</v>
      </c>
      <c r="D145" s="65">
        <v>1956.62</v>
      </c>
      <c r="E145" s="25">
        <v>220</v>
      </c>
      <c r="F145" s="26">
        <v>200</v>
      </c>
      <c r="G145" s="129">
        <v>96</v>
      </c>
      <c r="H145" s="18">
        <f t="shared" si="24"/>
        <v>430456.39999999997</v>
      </c>
      <c r="I145" s="18">
        <f t="shared" si="25"/>
        <v>375671.03999999998</v>
      </c>
      <c r="J145" s="18">
        <f t="shared" si="26"/>
        <v>806127.44</v>
      </c>
      <c r="K145" s="21" t="s">
        <v>17</v>
      </c>
      <c r="L145" s="21">
        <f t="shared" si="23"/>
        <v>280</v>
      </c>
      <c r="M145" s="21">
        <f t="shared" si="22"/>
        <v>547853.6</v>
      </c>
      <c r="N145" s="22">
        <f t="shared" si="27"/>
        <v>1353981.04</v>
      </c>
      <c r="O145" s="23">
        <v>978310</v>
      </c>
      <c r="P145" s="24">
        <v>375671.03999999998</v>
      </c>
      <c r="Q145" s="14"/>
      <c r="R145" s="14"/>
      <c r="S145" s="37"/>
      <c r="T145" s="37"/>
      <c r="U145" s="37"/>
      <c r="V145" s="50"/>
      <c r="W145" s="67"/>
      <c r="X145" s="11"/>
    </row>
    <row r="146" spans="1:24" s="5" customFormat="1" ht="16.5" customHeight="1" x14ac:dyDescent="0.25">
      <c r="A146" s="17">
        <v>137</v>
      </c>
      <c r="B146" s="104"/>
      <c r="C146" s="18" t="s">
        <v>168</v>
      </c>
      <c r="D146" s="65">
        <v>2777.26</v>
      </c>
      <c r="E146" s="25">
        <v>220</v>
      </c>
      <c r="F146" s="26">
        <v>200</v>
      </c>
      <c r="G146" s="129">
        <v>70</v>
      </c>
      <c r="H146" s="18">
        <f t="shared" si="24"/>
        <v>610997.20000000007</v>
      </c>
      <c r="I146" s="18">
        <f t="shared" si="25"/>
        <v>388816.4</v>
      </c>
      <c r="J146" s="18">
        <f t="shared" si="26"/>
        <v>999813.60000000009</v>
      </c>
      <c r="K146" s="21" t="s">
        <v>17</v>
      </c>
      <c r="L146" s="21">
        <f t="shared" si="23"/>
        <v>280</v>
      </c>
      <c r="M146" s="21">
        <f t="shared" si="22"/>
        <v>777632.8</v>
      </c>
      <c r="N146" s="22">
        <f t="shared" si="27"/>
        <v>1777446.4000000001</v>
      </c>
      <c r="O146" s="23">
        <v>1388630</v>
      </c>
      <c r="P146" s="24">
        <v>388816.4</v>
      </c>
      <c r="Q146" s="14"/>
      <c r="R146" s="14"/>
      <c r="S146" s="37"/>
      <c r="T146" s="37"/>
      <c r="U146" s="37"/>
      <c r="V146" s="50"/>
      <c r="W146" s="67"/>
      <c r="X146" s="11"/>
    </row>
    <row r="147" spans="1:24" s="5" customFormat="1" ht="16.5" customHeight="1" x14ac:dyDescent="0.25">
      <c r="A147" s="17">
        <v>138</v>
      </c>
      <c r="B147" s="104"/>
      <c r="C147" s="18" t="s">
        <v>169</v>
      </c>
      <c r="D147" s="65">
        <v>1649.39</v>
      </c>
      <c r="E147" s="25">
        <v>220</v>
      </c>
      <c r="F147" s="26">
        <v>200</v>
      </c>
      <c r="G147" s="129">
        <v>70</v>
      </c>
      <c r="H147" s="18">
        <f t="shared" si="24"/>
        <v>362865.80000000005</v>
      </c>
      <c r="I147" s="18">
        <f t="shared" si="25"/>
        <v>230914.6</v>
      </c>
      <c r="J147" s="18">
        <f t="shared" si="26"/>
        <v>593780.4</v>
      </c>
      <c r="K147" s="21" t="s">
        <v>17</v>
      </c>
      <c r="L147" s="21">
        <f t="shared" si="23"/>
        <v>280</v>
      </c>
      <c r="M147" s="21">
        <f t="shared" si="22"/>
        <v>461829.2</v>
      </c>
      <c r="N147" s="22">
        <f t="shared" si="27"/>
        <v>1055609.6000000001</v>
      </c>
      <c r="O147" s="23">
        <v>824695</v>
      </c>
      <c r="P147" s="24">
        <v>230914.6</v>
      </c>
      <c r="Q147" s="14"/>
      <c r="R147" s="14"/>
      <c r="S147" s="37"/>
      <c r="T147" s="37"/>
      <c r="U147" s="37"/>
      <c r="V147" s="37"/>
      <c r="W147" s="67"/>
      <c r="X147" s="11"/>
    </row>
    <row r="148" spans="1:24" s="5" customFormat="1" ht="16.5" customHeight="1" x14ac:dyDescent="0.25">
      <c r="A148" s="17">
        <v>139</v>
      </c>
      <c r="B148" s="104"/>
      <c r="C148" s="18" t="s">
        <v>170</v>
      </c>
      <c r="D148" s="65">
        <v>3497.53</v>
      </c>
      <c r="E148" s="25">
        <v>220</v>
      </c>
      <c r="F148" s="26">
        <v>200</v>
      </c>
      <c r="G148" s="129">
        <v>70</v>
      </c>
      <c r="H148" s="18">
        <f t="shared" si="24"/>
        <v>769456.60000000009</v>
      </c>
      <c r="I148" s="18">
        <f t="shared" si="25"/>
        <v>489654.2</v>
      </c>
      <c r="J148" s="18">
        <f t="shared" si="26"/>
        <v>1259110.8</v>
      </c>
      <c r="K148" s="21" t="s">
        <v>17</v>
      </c>
      <c r="L148" s="21">
        <f t="shared" si="23"/>
        <v>280</v>
      </c>
      <c r="M148" s="21">
        <f t="shared" si="22"/>
        <v>979308.4</v>
      </c>
      <c r="N148" s="22">
        <f t="shared" si="27"/>
        <v>2238419.2000000002</v>
      </c>
      <c r="O148" s="23">
        <v>1748765</v>
      </c>
      <c r="P148" s="24">
        <v>489654.2</v>
      </c>
      <c r="Q148" s="14"/>
      <c r="R148" s="14"/>
      <c r="S148" s="37"/>
      <c r="T148" s="37"/>
      <c r="U148" s="37"/>
      <c r="V148" s="50"/>
      <c r="W148" s="67"/>
      <c r="X148" s="11"/>
    </row>
    <row r="149" spans="1:24" s="5" customFormat="1" ht="16.5" customHeight="1" thickBot="1" x14ac:dyDescent="0.3">
      <c r="A149" s="17">
        <v>140</v>
      </c>
      <c r="B149" s="105"/>
      <c r="C149" s="18" t="s">
        <v>171</v>
      </c>
      <c r="D149" s="65">
        <v>2272.5700000000002</v>
      </c>
      <c r="E149" s="25">
        <v>220</v>
      </c>
      <c r="F149" s="26">
        <v>200</v>
      </c>
      <c r="G149" s="129">
        <v>96.5</v>
      </c>
      <c r="H149" s="18">
        <f t="shared" si="24"/>
        <v>499965.4</v>
      </c>
      <c r="I149" s="18">
        <f t="shared" si="25"/>
        <v>438606.01</v>
      </c>
      <c r="J149" s="18">
        <f t="shared" si="26"/>
        <v>938571.41</v>
      </c>
      <c r="K149" s="21" t="s">
        <v>17</v>
      </c>
      <c r="L149" s="21">
        <f t="shared" si="23"/>
        <v>280</v>
      </c>
      <c r="M149" s="21">
        <f t="shared" si="22"/>
        <v>636319.60000000009</v>
      </c>
      <c r="N149" s="22">
        <f t="shared" si="27"/>
        <v>1574891.0100000002</v>
      </c>
      <c r="O149" s="23">
        <v>1136285</v>
      </c>
      <c r="P149" s="24">
        <v>438606.01</v>
      </c>
      <c r="Q149" s="14"/>
      <c r="R149" s="14"/>
      <c r="S149" s="37"/>
      <c r="T149" s="37"/>
      <c r="U149" s="37"/>
      <c r="V149" s="50"/>
      <c r="W149" s="67"/>
      <c r="X149" s="11"/>
    </row>
    <row r="150" spans="1:24" s="5" customFormat="1" ht="21" customHeight="1" thickBot="1" x14ac:dyDescent="0.3">
      <c r="A150" s="110" t="s">
        <v>19</v>
      </c>
      <c r="B150" s="111"/>
      <c r="C150" s="27">
        <f>SUM(A149-A130+1)</f>
        <v>20</v>
      </c>
      <c r="D150" s="29">
        <f>SUM(D130:D149)</f>
        <v>35431.97</v>
      </c>
      <c r="E150" s="29"/>
      <c r="F150" s="29"/>
      <c r="G150" s="29"/>
      <c r="H150" s="29">
        <f t="shared" ref="H150:J150" si="28">SUM(H130:H149)</f>
        <v>7795033.4000000004</v>
      </c>
      <c r="I150" s="29">
        <f t="shared" si="28"/>
        <v>5443073.7000000002</v>
      </c>
      <c r="J150" s="29">
        <f t="shared" si="28"/>
        <v>13238107.1</v>
      </c>
      <c r="K150" s="29"/>
      <c r="L150" s="29"/>
      <c r="M150" s="29">
        <f>SUM(M130:M149)</f>
        <v>8945560.4000000004</v>
      </c>
      <c r="N150" s="29">
        <f>SUM(N130:N149)</f>
        <v>22183667.5</v>
      </c>
      <c r="O150" s="30">
        <f>SUM(O130:O149)</f>
        <v>16740594</v>
      </c>
      <c r="P150" s="31">
        <f>SUM(P130:P149)</f>
        <v>5443073.5</v>
      </c>
      <c r="Q150" s="32"/>
      <c r="R150" s="14"/>
      <c r="S150" s="56"/>
      <c r="T150" s="56"/>
      <c r="U150" s="56"/>
      <c r="V150" s="56"/>
      <c r="W150" s="56"/>
      <c r="X150" s="11"/>
    </row>
    <row r="151" spans="1:24" s="5" customFormat="1" ht="16.5" customHeight="1" x14ac:dyDescent="0.25">
      <c r="A151" s="17">
        <v>141</v>
      </c>
      <c r="B151" s="112" t="s">
        <v>25</v>
      </c>
      <c r="C151" s="18" t="s">
        <v>172</v>
      </c>
      <c r="D151" s="18">
        <v>4688.0600000000004</v>
      </c>
      <c r="E151" s="25">
        <v>220</v>
      </c>
      <c r="F151" s="26">
        <v>200</v>
      </c>
      <c r="G151" s="18">
        <v>100</v>
      </c>
      <c r="H151" s="18">
        <f t="shared" si="24"/>
        <v>1031373.2000000001</v>
      </c>
      <c r="I151" s="18">
        <f t="shared" si="25"/>
        <v>937612.00000000012</v>
      </c>
      <c r="J151" s="18">
        <f t="shared" si="26"/>
        <v>1968985.2000000002</v>
      </c>
      <c r="K151" s="21" t="s">
        <v>17</v>
      </c>
      <c r="L151" s="21">
        <f>IF(K151="是",280,0)</f>
        <v>280</v>
      </c>
      <c r="M151" s="21">
        <f t="shared" ref="M151:M160" si="29">IF(K151="是",D151*280,0)</f>
        <v>1312656.8</v>
      </c>
      <c r="N151" s="22">
        <f t="shared" si="27"/>
        <v>3281642</v>
      </c>
      <c r="O151" s="23">
        <v>2344030</v>
      </c>
      <c r="P151" s="24">
        <v>937612</v>
      </c>
      <c r="Q151" s="14"/>
      <c r="R151" s="14"/>
      <c r="S151" s="68"/>
      <c r="T151" s="37"/>
      <c r="U151" s="69"/>
      <c r="V151" s="50"/>
      <c r="W151" s="37"/>
      <c r="X151" s="11"/>
    </row>
    <row r="152" spans="1:24" s="5" customFormat="1" ht="16.5" customHeight="1" x14ac:dyDescent="0.25">
      <c r="A152" s="17">
        <v>142</v>
      </c>
      <c r="B152" s="113"/>
      <c r="C152" s="18" t="s">
        <v>173</v>
      </c>
      <c r="D152" s="18">
        <v>685.59</v>
      </c>
      <c r="E152" s="25">
        <v>220</v>
      </c>
      <c r="F152" s="26">
        <v>200</v>
      </c>
      <c r="G152" s="18">
        <v>90</v>
      </c>
      <c r="H152" s="18">
        <f t="shared" si="24"/>
        <v>150829.80000000002</v>
      </c>
      <c r="I152" s="18">
        <f t="shared" si="25"/>
        <v>123406.20000000001</v>
      </c>
      <c r="J152" s="18">
        <f t="shared" si="26"/>
        <v>274236</v>
      </c>
      <c r="K152" s="21" t="s">
        <v>18</v>
      </c>
      <c r="L152" s="21">
        <f t="shared" ref="L152:L160" si="30">IF(K152="是",280,0)</f>
        <v>0</v>
      </c>
      <c r="M152" s="21">
        <f t="shared" si="29"/>
        <v>0</v>
      </c>
      <c r="N152" s="22">
        <f t="shared" si="27"/>
        <v>274236</v>
      </c>
      <c r="O152" s="23">
        <v>150830</v>
      </c>
      <c r="P152" s="24">
        <v>123406</v>
      </c>
      <c r="Q152" s="14"/>
      <c r="R152" s="14"/>
      <c r="S152" s="68"/>
      <c r="T152" s="37"/>
      <c r="U152" s="69"/>
      <c r="V152" s="50"/>
      <c r="W152" s="37"/>
      <c r="X152" s="11"/>
    </row>
    <row r="153" spans="1:24" s="5" customFormat="1" ht="16.5" customHeight="1" x14ac:dyDescent="0.25">
      <c r="A153" s="17">
        <v>143</v>
      </c>
      <c r="B153" s="113"/>
      <c r="C153" s="18" t="s">
        <v>174</v>
      </c>
      <c r="D153" s="18">
        <v>1198.29</v>
      </c>
      <c r="E153" s="25">
        <v>220</v>
      </c>
      <c r="F153" s="26">
        <v>200</v>
      </c>
      <c r="G153" s="18">
        <v>100</v>
      </c>
      <c r="H153" s="18">
        <f t="shared" si="24"/>
        <v>263623.8</v>
      </c>
      <c r="I153" s="18">
        <f t="shared" si="25"/>
        <v>239658</v>
      </c>
      <c r="J153" s="18">
        <f t="shared" si="26"/>
        <v>503281.8</v>
      </c>
      <c r="K153" s="21" t="s">
        <v>18</v>
      </c>
      <c r="L153" s="21">
        <f t="shared" si="30"/>
        <v>0</v>
      </c>
      <c r="M153" s="21">
        <f t="shared" si="29"/>
        <v>0</v>
      </c>
      <c r="N153" s="22">
        <f t="shared" si="27"/>
        <v>503281.8</v>
      </c>
      <c r="O153" s="23">
        <v>263624</v>
      </c>
      <c r="P153" s="24">
        <v>239657.8</v>
      </c>
      <c r="Q153" s="14"/>
      <c r="R153" s="14"/>
      <c r="S153" s="68"/>
      <c r="T153" s="37"/>
      <c r="U153" s="69"/>
      <c r="V153" s="50"/>
      <c r="W153" s="37"/>
      <c r="X153" s="11"/>
    </row>
    <row r="154" spans="1:24" s="5" customFormat="1" ht="16.5" customHeight="1" x14ac:dyDescent="0.25">
      <c r="A154" s="17">
        <v>144</v>
      </c>
      <c r="B154" s="113"/>
      <c r="C154" s="18" t="s">
        <v>175</v>
      </c>
      <c r="D154" s="18">
        <v>1394.24</v>
      </c>
      <c r="E154" s="25">
        <v>220</v>
      </c>
      <c r="F154" s="26">
        <v>200</v>
      </c>
      <c r="G154" s="18">
        <v>96</v>
      </c>
      <c r="H154" s="18">
        <f t="shared" si="24"/>
        <v>306732.79999999999</v>
      </c>
      <c r="I154" s="18">
        <f t="shared" si="25"/>
        <v>267694.08000000002</v>
      </c>
      <c r="J154" s="18">
        <f t="shared" si="26"/>
        <v>574426.88</v>
      </c>
      <c r="K154" s="21" t="s">
        <v>17</v>
      </c>
      <c r="L154" s="21">
        <f t="shared" si="30"/>
        <v>280</v>
      </c>
      <c r="M154" s="21">
        <f t="shared" si="29"/>
        <v>390387.20000000001</v>
      </c>
      <c r="N154" s="22">
        <f t="shared" si="27"/>
        <v>964814.08000000007</v>
      </c>
      <c r="O154" s="23">
        <v>697120</v>
      </c>
      <c r="P154" s="24">
        <v>267694.08000000002</v>
      </c>
      <c r="Q154" s="14"/>
      <c r="R154" s="14"/>
      <c r="S154" s="68"/>
      <c r="T154" s="37"/>
      <c r="U154" s="70"/>
      <c r="V154" s="50"/>
      <c r="W154" s="37"/>
      <c r="X154" s="11"/>
    </row>
    <row r="155" spans="1:24" s="5" customFormat="1" ht="16.5" customHeight="1" x14ac:dyDescent="0.25">
      <c r="A155" s="17">
        <v>145</v>
      </c>
      <c r="B155" s="113"/>
      <c r="C155" s="18" t="s">
        <v>176</v>
      </c>
      <c r="D155" s="18">
        <v>1106.75</v>
      </c>
      <c r="E155" s="25">
        <v>220</v>
      </c>
      <c r="F155" s="26">
        <v>200</v>
      </c>
      <c r="G155" s="18">
        <v>96</v>
      </c>
      <c r="H155" s="18">
        <f t="shared" si="24"/>
        <v>243485</v>
      </c>
      <c r="I155" s="18">
        <f t="shared" si="25"/>
        <v>212496</v>
      </c>
      <c r="J155" s="18">
        <f t="shared" si="26"/>
        <v>455981</v>
      </c>
      <c r="K155" s="21" t="s">
        <v>17</v>
      </c>
      <c r="L155" s="21">
        <f t="shared" si="30"/>
        <v>280</v>
      </c>
      <c r="M155" s="21">
        <f t="shared" si="29"/>
        <v>309890</v>
      </c>
      <c r="N155" s="22">
        <f t="shared" si="27"/>
        <v>765871</v>
      </c>
      <c r="O155" s="23">
        <v>553375</v>
      </c>
      <c r="P155" s="24">
        <v>212496</v>
      </c>
      <c r="Q155" s="14"/>
      <c r="R155" s="14"/>
      <c r="S155" s="68"/>
      <c r="T155" s="37"/>
      <c r="U155" s="70"/>
      <c r="V155" s="50"/>
      <c r="W155" s="37"/>
      <c r="X155" s="11"/>
    </row>
    <row r="156" spans="1:24" s="5" customFormat="1" ht="16.5" customHeight="1" x14ac:dyDescent="0.25">
      <c r="A156" s="17">
        <v>146</v>
      </c>
      <c r="B156" s="113"/>
      <c r="C156" s="18" t="s">
        <v>177</v>
      </c>
      <c r="D156" s="18">
        <v>254.04</v>
      </c>
      <c r="E156" s="25">
        <v>220</v>
      </c>
      <c r="F156" s="26">
        <v>200</v>
      </c>
      <c r="G156" s="18">
        <v>100</v>
      </c>
      <c r="H156" s="18">
        <f t="shared" si="24"/>
        <v>55888.799999999996</v>
      </c>
      <c r="I156" s="18">
        <f t="shared" si="25"/>
        <v>50808</v>
      </c>
      <c r="J156" s="18">
        <f t="shared" si="26"/>
        <v>106696.79999999999</v>
      </c>
      <c r="K156" s="21" t="s">
        <v>18</v>
      </c>
      <c r="L156" s="21">
        <f t="shared" si="30"/>
        <v>0</v>
      </c>
      <c r="M156" s="21">
        <f t="shared" si="29"/>
        <v>0</v>
      </c>
      <c r="N156" s="22">
        <f t="shared" si="27"/>
        <v>106696.79999999999</v>
      </c>
      <c r="O156" s="23">
        <v>55889</v>
      </c>
      <c r="P156" s="24">
        <v>50807.8</v>
      </c>
      <c r="Q156" s="14"/>
      <c r="R156" s="14"/>
      <c r="S156" s="68"/>
      <c r="T156" s="37"/>
      <c r="U156" s="69"/>
      <c r="V156" s="50"/>
      <c r="W156" s="37"/>
      <c r="X156" s="11"/>
    </row>
    <row r="157" spans="1:24" s="5" customFormat="1" ht="16.5" customHeight="1" x14ac:dyDescent="0.25">
      <c r="A157" s="17">
        <v>147</v>
      </c>
      <c r="B157" s="113"/>
      <c r="C157" s="18" t="s">
        <v>178</v>
      </c>
      <c r="D157" s="18">
        <v>2700.48</v>
      </c>
      <c r="E157" s="25">
        <v>220</v>
      </c>
      <c r="F157" s="26">
        <v>200</v>
      </c>
      <c r="G157" s="18">
        <v>91</v>
      </c>
      <c r="H157" s="18">
        <f t="shared" si="24"/>
        <v>594105.59999999998</v>
      </c>
      <c r="I157" s="18">
        <f t="shared" si="25"/>
        <v>491487.36</v>
      </c>
      <c r="J157" s="18">
        <f t="shared" si="26"/>
        <v>1085592.96</v>
      </c>
      <c r="K157" s="21" t="s">
        <v>18</v>
      </c>
      <c r="L157" s="21">
        <f t="shared" si="30"/>
        <v>0</v>
      </c>
      <c r="M157" s="21">
        <f t="shared" si="29"/>
        <v>0</v>
      </c>
      <c r="N157" s="22">
        <f t="shared" si="27"/>
        <v>1085592.96</v>
      </c>
      <c r="O157" s="23">
        <v>594106</v>
      </c>
      <c r="P157" s="24">
        <v>491486.96</v>
      </c>
      <c r="Q157" s="14"/>
      <c r="R157" s="14"/>
      <c r="S157" s="68"/>
      <c r="T157" s="37"/>
      <c r="U157" s="69"/>
      <c r="V157" s="50"/>
      <c r="W157" s="37"/>
      <c r="X157" s="11"/>
    </row>
    <row r="158" spans="1:24" s="5" customFormat="1" ht="31.95" customHeight="1" x14ac:dyDescent="0.25">
      <c r="A158" s="17">
        <v>148</v>
      </c>
      <c r="B158" s="113"/>
      <c r="C158" s="71" t="s">
        <v>179</v>
      </c>
      <c r="D158" s="18">
        <v>1161.2</v>
      </c>
      <c r="E158" s="25">
        <v>220</v>
      </c>
      <c r="F158" s="26">
        <v>200</v>
      </c>
      <c r="G158" s="18">
        <v>95</v>
      </c>
      <c r="H158" s="18">
        <f t="shared" si="24"/>
        <v>255464</v>
      </c>
      <c r="I158" s="18">
        <f t="shared" si="25"/>
        <v>220628</v>
      </c>
      <c r="J158" s="18">
        <f t="shared" si="26"/>
        <v>476092</v>
      </c>
      <c r="K158" s="21" t="s">
        <v>17</v>
      </c>
      <c r="L158" s="21">
        <f t="shared" si="30"/>
        <v>280</v>
      </c>
      <c r="M158" s="21">
        <f t="shared" si="29"/>
        <v>325136</v>
      </c>
      <c r="N158" s="22">
        <f t="shared" si="27"/>
        <v>801228</v>
      </c>
      <c r="O158" s="23">
        <v>580600</v>
      </c>
      <c r="P158" s="24">
        <v>220628</v>
      </c>
      <c r="Q158" s="14"/>
      <c r="R158" s="14"/>
      <c r="S158" s="68"/>
      <c r="T158" s="37"/>
      <c r="U158" s="69"/>
      <c r="V158" s="50"/>
      <c r="W158" s="37"/>
      <c r="X158" s="11"/>
    </row>
    <row r="159" spans="1:24" s="5" customFormat="1" ht="30.6" customHeight="1" x14ac:dyDescent="0.25">
      <c r="A159" s="17">
        <v>149</v>
      </c>
      <c r="B159" s="113"/>
      <c r="C159" s="18" t="s">
        <v>180</v>
      </c>
      <c r="D159" s="18">
        <v>679.32</v>
      </c>
      <c r="E159" s="25">
        <v>220</v>
      </c>
      <c r="F159" s="26">
        <v>200</v>
      </c>
      <c r="G159" s="18">
        <v>95</v>
      </c>
      <c r="H159" s="18">
        <f t="shared" si="24"/>
        <v>149450.40000000002</v>
      </c>
      <c r="I159" s="18">
        <f t="shared" si="25"/>
        <v>129070.8</v>
      </c>
      <c r="J159" s="18">
        <f t="shared" si="26"/>
        <v>278521.2</v>
      </c>
      <c r="K159" s="21" t="s">
        <v>17</v>
      </c>
      <c r="L159" s="21">
        <f t="shared" si="30"/>
        <v>280</v>
      </c>
      <c r="M159" s="21">
        <f t="shared" si="29"/>
        <v>190209.6</v>
      </c>
      <c r="N159" s="22">
        <f t="shared" si="27"/>
        <v>468730.80000000005</v>
      </c>
      <c r="O159" s="23">
        <v>339660</v>
      </c>
      <c r="P159" s="24">
        <v>129070.8</v>
      </c>
      <c r="Q159" s="14"/>
      <c r="R159" s="14"/>
      <c r="S159" s="68"/>
      <c r="T159" s="37"/>
      <c r="U159" s="70"/>
      <c r="V159" s="50"/>
      <c r="W159" s="37"/>
      <c r="X159" s="11"/>
    </row>
    <row r="160" spans="1:24" s="5" customFormat="1" ht="16.5" customHeight="1" thickBot="1" x14ac:dyDescent="0.3">
      <c r="A160" s="17">
        <v>150</v>
      </c>
      <c r="B160" s="114"/>
      <c r="C160" s="18" t="s">
        <v>181</v>
      </c>
      <c r="D160" s="18">
        <v>1176.93</v>
      </c>
      <c r="E160" s="25">
        <v>220</v>
      </c>
      <c r="F160" s="26">
        <v>200</v>
      </c>
      <c r="G160" s="18">
        <v>95</v>
      </c>
      <c r="H160" s="18">
        <f t="shared" si="24"/>
        <v>258924.6</v>
      </c>
      <c r="I160" s="18">
        <f t="shared" si="25"/>
        <v>223616.7</v>
      </c>
      <c r="J160" s="18">
        <f t="shared" si="26"/>
        <v>482541.30000000005</v>
      </c>
      <c r="K160" s="21" t="s">
        <v>18</v>
      </c>
      <c r="L160" s="21">
        <f t="shared" si="30"/>
        <v>0</v>
      </c>
      <c r="M160" s="21">
        <f t="shared" si="29"/>
        <v>0</v>
      </c>
      <c r="N160" s="22">
        <f t="shared" si="27"/>
        <v>482541.30000000005</v>
      </c>
      <c r="O160" s="23">
        <v>258925</v>
      </c>
      <c r="P160" s="24">
        <v>223616.3</v>
      </c>
      <c r="Q160" s="14"/>
      <c r="R160" s="14"/>
      <c r="S160" s="68"/>
      <c r="T160" s="37"/>
      <c r="U160" s="70"/>
      <c r="V160" s="50"/>
      <c r="W160" s="37"/>
      <c r="X160" s="11"/>
    </row>
    <row r="161" spans="1:25" s="5" customFormat="1" ht="23.4" customHeight="1" thickBot="1" x14ac:dyDescent="0.3">
      <c r="A161" s="110" t="s">
        <v>19</v>
      </c>
      <c r="B161" s="111"/>
      <c r="C161" s="27">
        <f>SUM(A160-A151+1)</f>
        <v>10</v>
      </c>
      <c r="D161" s="72">
        <f>SUM(D151:D160)</f>
        <v>15044.900000000001</v>
      </c>
      <c r="E161" s="72"/>
      <c r="F161" s="72"/>
      <c r="G161" s="72"/>
      <c r="H161" s="72">
        <f>SUM(H151:H160)</f>
        <v>3309878</v>
      </c>
      <c r="I161" s="72">
        <f>SUM(I151:I160)</f>
        <v>2896477.14</v>
      </c>
      <c r="J161" s="72">
        <f>SUM(J151:J160)</f>
        <v>6206355.1399999997</v>
      </c>
      <c r="K161" s="72"/>
      <c r="L161" s="72"/>
      <c r="M161" s="72">
        <f>SUM(M151:M160)</f>
        <v>2528279.6</v>
      </c>
      <c r="N161" s="72">
        <f>SUM(N151:N160)</f>
        <v>8734634.7400000002</v>
      </c>
      <c r="O161" s="73">
        <f>SUM(O151:O160)</f>
        <v>5838159</v>
      </c>
      <c r="P161" s="74">
        <f>SUM(P151:P160)</f>
        <v>2896475.7399999998</v>
      </c>
      <c r="Q161" s="32"/>
      <c r="R161" s="14"/>
      <c r="S161" s="56"/>
      <c r="T161" s="56"/>
      <c r="U161" s="56"/>
      <c r="V161" s="56"/>
      <c r="W161" s="56"/>
      <c r="X161" s="11"/>
    </row>
    <row r="162" spans="1:25" s="5" customFormat="1" ht="27.6" x14ac:dyDescent="0.25">
      <c r="A162" s="75">
        <v>151</v>
      </c>
      <c r="B162" s="112" t="s">
        <v>26</v>
      </c>
      <c r="C162" s="71" t="s">
        <v>182</v>
      </c>
      <c r="D162" s="76">
        <v>520</v>
      </c>
      <c r="E162" s="25">
        <v>220</v>
      </c>
      <c r="F162" s="26">
        <v>200</v>
      </c>
      <c r="G162" s="130">
        <v>100</v>
      </c>
      <c r="H162" s="18">
        <f t="shared" si="24"/>
        <v>114400</v>
      </c>
      <c r="I162" s="18">
        <f t="shared" si="25"/>
        <v>104000</v>
      </c>
      <c r="J162" s="18">
        <f t="shared" si="26"/>
        <v>218400</v>
      </c>
      <c r="K162" s="21" t="s">
        <v>18</v>
      </c>
      <c r="L162" s="21">
        <f>IF(K162="是",280,0)</f>
        <v>0</v>
      </c>
      <c r="M162" s="21">
        <f>IF(K162="是",D162*280,0)</f>
        <v>0</v>
      </c>
      <c r="N162" s="22">
        <f t="shared" si="27"/>
        <v>218400</v>
      </c>
      <c r="O162" s="23">
        <v>114400</v>
      </c>
      <c r="P162" s="24">
        <v>104000</v>
      </c>
      <c r="Q162" s="14"/>
      <c r="R162" s="14"/>
      <c r="S162" s="37"/>
      <c r="T162" s="37"/>
      <c r="U162" s="37"/>
      <c r="V162" s="50"/>
      <c r="W162" s="66"/>
      <c r="X162" s="11"/>
    </row>
    <row r="163" spans="1:25" s="5" customFormat="1" ht="27.6" x14ac:dyDescent="0.25">
      <c r="A163" s="75">
        <v>152</v>
      </c>
      <c r="B163" s="125"/>
      <c r="C163" s="71" t="s">
        <v>183</v>
      </c>
      <c r="D163" s="76">
        <v>355</v>
      </c>
      <c r="E163" s="25">
        <v>220</v>
      </c>
      <c r="F163" s="26">
        <v>200</v>
      </c>
      <c r="G163" s="130">
        <v>70</v>
      </c>
      <c r="H163" s="18">
        <f t="shared" si="24"/>
        <v>78100</v>
      </c>
      <c r="I163" s="18">
        <f t="shared" si="25"/>
        <v>49700</v>
      </c>
      <c r="J163" s="18">
        <f t="shared" si="26"/>
        <v>127800</v>
      </c>
      <c r="K163" s="21" t="s">
        <v>18</v>
      </c>
      <c r="L163" s="21">
        <f t="shared" ref="L163:L166" si="31">IF(K163="是",280,0)</f>
        <v>0</v>
      </c>
      <c r="M163" s="21">
        <f>IF(K163="是",D163*280,0)</f>
        <v>0</v>
      </c>
      <c r="N163" s="22">
        <f t="shared" si="27"/>
        <v>127800</v>
      </c>
      <c r="O163" s="23">
        <v>78100</v>
      </c>
      <c r="P163" s="24">
        <v>49700</v>
      </c>
      <c r="Q163" s="14"/>
      <c r="R163" s="14"/>
      <c r="S163" s="37"/>
      <c r="T163" s="37"/>
      <c r="U163" s="37"/>
      <c r="V163" s="50"/>
      <c r="W163" s="66"/>
      <c r="X163" s="11"/>
    </row>
    <row r="164" spans="1:25" s="5" customFormat="1" ht="27.6" x14ac:dyDescent="0.25">
      <c r="A164" s="75">
        <v>153</v>
      </c>
      <c r="B164" s="125"/>
      <c r="C164" s="71" t="s">
        <v>184</v>
      </c>
      <c r="D164" s="76">
        <v>446</v>
      </c>
      <c r="E164" s="25">
        <v>220</v>
      </c>
      <c r="F164" s="26">
        <v>200</v>
      </c>
      <c r="G164" s="130">
        <v>70</v>
      </c>
      <c r="H164" s="18">
        <f t="shared" si="24"/>
        <v>98120</v>
      </c>
      <c r="I164" s="18">
        <f t="shared" si="25"/>
        <v>62440</v>
      </c>
      <c r="J164" s="18">
        <f t="shared" si="26"/>
        <v>160560</v>
      </c>
      <c r="K164" s="21" t="s">
        <v>18</v>
      </c>
      <c r="L164" s="21">
        <f t="shared" si="31"/>
        <v>0</v>
      </c>
      <c r="M164" s="21">
        <f>IF(K164="是",D164*280,0)</f>
        <v>0</v>
      </c>
      <c r="N164" s="22">
        <f t="shared" si="27"/>
        <v>160560</v>
      </c>
      <c r="O164" s="23">
        <v>98120</v>
      </c>
      <c r="P164" s="24">
        <v>62440</v>
      </c>
      <c r="Q164" s="14"/>
      <c r="R164" s="14"/>
      <c r="S164" s="37"/>
      <c r="T164" s="37"/>
      <c r="U164" s="37"/>
      <c r="V164" s="50"/>
      <c r="W164" s="66"/>
      <c r="X164" s="11"/>
    </row>
    <row r="165" spans="1:25" s="5" customFormat="1" ht="27.6" x14ac:dyDescent="0.25">
      <c r="A165" s="75">
        <v>154</v>
      </c>
      <c r="B165" s="125"/>
      <c r="C165" s="71" t="s">
        <v>185</v>
      </c>
      <c r="D165" s="76">
        <v>466</v>
      </c>
      <c r="E165" s="25">
        <v>220</v>
      </c>
      <c r="F165" s="26">
        <v>200</v>
      </c>
      <c r="G165" s="130">
        <v>70</v>
      </c>
      <c r="H165" s="18">
        <f t="shared" si="24"/>
        <v>102520</v>
      </c>
      <c r="I165" s="18">
        <f t="shared" si="25"/>
        <v>65240</v>
      </c>
      <c r="J165" s="18">
        <f t="shared" si="26"/>
        <v>167760</v>
      </c>
      <c r="K165" s="21" t="s">
        <v>18</v>
      </c>
      <c r="L165" s="21">
        <f t="shared" si="31"/>
        <v>0</v>
      </c>
      <c r="M165" s="21">
        <f>IF(K165="是",D165*280,0)</f>
        <v>0</v>
      </c>
      <c r="N165" s="22">
        <f t="shared" si="27"/>
        <v>167760</v>
      </c>
      <c r="O165" s="23">
        <v>102520</v>
      </c>
      <c r="P165" s="24">
        <v>65240</v>
      </c>
      <c r="Q165" s="14"/>
      <c r="R165" s="14"/>
      <c r="S165" s="37"/>
      <c r="T165" s="37"/>
      <c r="U165" s="37"/>
      <c r="V165" s="50"/>
      <c r="W165" s="66"/>
      <c r="X165" s="11"/>
    </row>
    <row r="166" spans="1:25" s="5" customFormat="1" ht="28.2" thickBot="1" x14ac:dyDescent="0.3">
      <c r="A166" s="75">
        <v>155</v>
      </c>
      <c r="B166" s="126"/>
      <c r="C166" s="71" t="s">
        <v>186</v>
      </c>
      <c r="D166" s="76">
        <v>571.5</v>
      </c>
      <c r="E166" s="25">
        <v>220</v>
      </c>
      <c r="F166" s="26">
        <v>200</v>
      </c>
      <c r="G166" s="130">
        <v>70</v>
      </c>
      <c r="H166" s="18">
        <f t="shared" si="24"/>
        <v>125730</v>
      </c>
      <c r="I166" s="18">
        <f t="shared" si="25"/>
        <v>80010</v>
      </c>
      <c r="J166" s="18">
        <f t="shared" si="26"/>
        <v>205740</v>
      </c>
      <c r="K166" s="21" t="s">
        <v>18</v>
      </c>
      <c r="L166" s="21">
        <f t="shared" si="31"/>
        <v>0</v>
      </c>
      <c r="M166" s="21">
        <f>IF(K166="是",D166*280,0)</f>
        <v>0</v>
      </c>
      <c r="N166" s="22">
        <f t="shared" si="27"/>
        <v>205740</v>
      </c>
      <c r="O166" s="23">
        <v>125730</v>
      </c>
      <c r="P166" s="24">
        <v>80010</v>
      </c>
      <c r="Q166" s="14"/>
      <c r="R166" s="14"/>
      <c r="S166" s="37"/>
      <c r="T166" s="37"/>
      <c r="U166" s="37"/>
      <c r="V166" s="50"/>
      <c r="W166" s="66"/>
      <c r="X166" s="11"/>
    </row>
    <row r="167" spans="1:25" s="35" customFormat="1" ht="21" customHeight="1" thickBot="1" x14ac:dyDescent="0.3">
      <c r="A167" s="110" t="s">
        <v>19</v>
      </c>
      <c r="B167" s="111"/>
      <c r="C167" s="27">
        <f>SUM(A166-A162+1)</f>
        <v>5</v>
      </c>
      <c r="D167" s="77">
        <f>SUM(D162:D166)</f>
        <v>2358.5</v>
      </c>
      <c r="E167" s="77"/>
      <c r="F167" s="77"/>
      <c r="G167" s="77"/>
      <c r="H167" s="77">
        <f>SUM(H162:H166)</f>
        <v>518870</v>
      </c>
      <c r="I167" s="77">
        <f>SUM(I162:I166)</f>
        <v>361390</v>
      </c>
      <c r="J167" s="77">
        <f>SUM(J162:J166)</f>
        <v>880260</v>
      </c>
      <c r="K167" s="77"/>
      <c r="L167" s="77"/>
      <c r="M167" s="77">
        <f>SUM(M162:M166)</f>
        <v>0</v>
      </c>
      <c r="N167" s="77">
        <f>SUM(N162:N166)</f>
        <v>880260</v>
      </c>
      <c r="O167" s="78">
        <f>SUM(O162:O166)</f>
        <v>518870</v>
      </c>
      <c r="P167" s="79">
        <f>SUM(P162:P166)</f>
        <v>361390</v>
      </c>
      <c r="Q167" s="80"/>
      <c r="R167" s="14"/>
      <c r="S167" s="37"/>
      <c r="T167" s="37"/>
      <c r="U167" s="37"/>
      <c r="V167" s="37"/>
      <c r="W167" s="50"/>
      <c r="X167" s="34"/>
      <c r="Y167" s="5"/>
    </row>
    <row r="168" spans="1:25" s="5" customFormat="1" ht="16.5" customHeight="1" x14ac:dyDescent="0.25">
      <c r="A168" s="75">
        <v>156</v>
      </c>
      <c r="B168" s="122" t="s">
        <v>27</v>
      </c>
      <c r="C168" s="21" t="s">
        <v>187</v>
      </c>
      <c r="D168" s="21">
        <v>307.47000000000003</v>
      </c>
      <c r="E168" s="25">
        <v>220</v>
      </c>
      <c r="F168" s="26">
        <v>200</v>
      </c>
      <c r="G168" s="58">
        <v>70</v>
      </c>
      <c r="H168" s="18">
        <f t="shared" si="24"/>
        <v>67643.400000000009</v>
      </c>
      <c r="I168" s="18">
        <f t="shared" si="25"/>
        <v>43045.8</v>
      </c>
      <c r="J168" s="18">
        <f t="shared" si="26"/>
        <v>110689.20000000001</v>
      </c>
      <c r="K168" s="21" t="s">
        <v>18</v>
      </c>
      <c r="L168" s="21">
        <f>IF(K168="是",280,0)</f>
        <v>0</v>
      </c>
      <c r="M168" s="21">
        <f>IF(K168="是",D168*280,0)</f>
        <v>0</v>
      </c>
      <c r="N168" s="22">
        <f t="shared" si="27"/>
        <v>110689.20000000001</v>
      </c>
      <c r="O168" s="23">
        <v>67643</v>
      </c>
      <c r="P168" s="24">
        <v>43046.2</v>
      </c>
      <c r="Q168" s="14"/>
      <c r="R168" s="14"/>
      <c r="S168" s="68"/>
      <c r="T168" s="68"/>
      <c r="U168" s="68"/>
      <c r="V168" s="68"/>
      <c r="W168" s="68"/>
      <c r="X168" s="11"/>
    </row>
    <row r="169" spans="1:25" s="5" customFormat="1" ht="16.5" customHeight="1" x14ac:dyDescent="0.25">
      <c r="A169" s="75">
        <v>157</v>
      </c>
      <c r="B169" s="123"/>
      <c r="C169" s="21" t="s">
        <v>188</v>
      </c>
      <c r="D169" s="21">
        <v>2971.87</v>
      </c>
      <c r="E169" s="25">
        <v>220</v>
      </c>
      <c r="F169" s="26">
        <v>200</v>
      </c>
      <c r="G169" s="58">
        <v>70</v>
      </c>
      <c r="H169" s="18">
        <f t="shared" si="24"/>
        <v>653811.4</v>
      </c>
      <c r="I169" s="18">
        <f t="shared" si="25"/>
        <v>416061.8</v>
      </c>
      <c r="J169" s="18">
        <f t="shared" si="26"/>
        <v>1069873.2</v>
      </c>
      <c r="K169" s="21" t="s">
        <v>17</v>
      </c>
      <c r="L169" s="21">
        <f t="shared" ref="L169:L179" si="32">IF(K169="是",280,0)</f>
        <v>280</v>
      </c>
      <c r="M169" s="21">
        <f t="shared" ref="M169:M179" si="33">IF(K169="是",D169*280,0)</f>
        <v>832123.6</v>
      </c>
      <c r="N169" s="22">
        <f t="shared" si="27"/>
        <v>1901996.7999999998</v>
      </c>
      <c r="O169" s="23">
        <v>1485935</v>
      </c>
      <c r="P169" s="24">
        <v>416061.8</v>
      </c>
      <c r="Q169" s="14"/>
      <c r="R169" s="14"/>
      <c r="S169" s="68"/>
      <c r="T169" s="68"/>
      <c r="U169" s="68"/>
      <c r="V169" s="68"/>
      <c r="W169" s="68"/>
      <c r="X169" s="11"/>
    </row>
    <row r="170" spans="1:25" s="5" customFormat="1" ht="16.5" customHeight="1" x14ac:dyDescent="0.25">
      <c r="A170" s="75">
        <v>158</v>
      </c>
      <c r="B170" s="123"/>
      <c r="C170" s="21" t="s">
        <v>189</v>
      </c>
      <c r="D170" s="21">
        <v>1323.59</v>
      </c>
      <c r="E170" s="25">
        <v>220</v>
      </c>
      <c r="F170" s="26">
        <v>200</v>
      </c>
      <c r="G170" s="58">
        <v>79</v>
      </c>
      <c r="H170" s="18">
        <f t="shared" si="24"/>
        <v>291189.8</v>
      </c>
      <c r="I170" s="18">
        <f t="shared" si="25"/>
        <v>209127.22</v>
      </c>
      <c r="J170" s="18">
        <f t="shared" si="26"/>
        <v>500317.02</v>
      </c>
      <c r="K170" s="21" t="s">
        <v>17</v>
      </c>
      <c r="L170" s="21">
        <f t="shared" si="32"/>
        <v>280</v>
      </c>
      <c r="M170" s="21">
        <f t="shared" si="33"/>
        <v>370605.19999999995</v>
      </c>
      <c r="N170" s="22">
        <f t="shared" si="27"/>
        <v>870922.22</v>
      </c>
      <c r="O170" s="23">
        <v>661795</v>
      </c>
      <c r="P170" s="24">
        <v>209127.22</v>
      </c>
      <c r="Q170" s="14"/>
      <c r="R170" s="14"/>
      <c r="S170" s="68"/>
      <c r="T170" s="68"/>
      <c r="U170" s="68"/>
      <c r="V170" s="81"/>
      <c r="W170" s="68"/>
      <c r="X170" s="11"/>
    </row>
    <row r="171" spans="1:25" s="5" customFormat="1" ht="16.5" customHeight="1" x14ac:dyDescent="0.25">
      <c r="A171" s="75">
        <v>159</v>
      </c>
      <c r="B171" s="123"/>
      <c r="C171" s="21" t="s">
        <v>190</v>
      </c>
      <c r="D171" s="21">
        <v>146.93</v>
      </c>
      <c r="E171" s="25">
        <v>220</v>
      </c>
      <c r="F171" s="26">
        <v>200</v>
      </c>
      <c r="G171" s="58">
        <v>70</v>
      </c>
      <c r="H171" s="18">
        <f t="shared" si="24"/>
        <v>32324.600000000002</v>
      </c>
      <c r="I171" s="18">
        <f t="shared" si="25"/>
        <v>20570.2</v>
      </c>
      <c r="J171" s="18">
        <f t="shared" si="26"/>
        <v>52894.8</v>
      </c>
      <c r="K171" s="21" t="s">
        <v>18</v>
      </c>
      <c r="L171" s="21">
        <f t="shared" si="32"/>
        <v>0</v>
      </c>
      <c r="M171" s="21">
        <f t="shared" si="33"/>
        <v>0</v>
      </c>
      <c r="N171" s="22">
        <f t="shared" si="27"/>
        <v>52894.8</v>
      </c>
      <c r="O171" s="23">
        <v>32325</v>
      </c>
      <c r="P171" s="24">
        <v>20569.8</v>
      </c>
      <c r="Q171" s="14"/>
      <c r="R171" s="14"/>
      <c r="S171" s="68"/>
      <c r="T171" s="68"/>
      <c r="U171" s="68"/>
      <c r="V171" s="68"/>
      <c r="W171" s="68"/>
      <c r="X171" s="11"/>
    </row>
    <row r="172" spans="1:25" s="5" customFormat="1" ht="16.5" customHeight="1" x14ac:dyDescent="0.25">
      <c r="A172" s="75">
        <v>160</v>
      </c>
      <c r="B172" s="123"/>
      <c r="C172" s="21" t="s">
        <v>191</v>
      </c>
      <c r="D172" s="21">
        <v>1278.6400000000001</v>
      </c>
      <c r="E172" s="25">
        <v>220</v>
      </c>
      <c r="F172" s="26">
        <v>200</v>
      </c>
      <c r="G172" s="58">
        <v>70</v>
      </c>
      <c r="H172" s="18">
        <f t="shared" si="24"/>
        <v>281300.80000000005</v>
      </c>
      <c r="I172" s="18">
        <f t="shared" si="25"/>
        <v>179009.6</v>
      </c>
      <c r="J172" s="18">
        <f t="shared" si="26"/>
        <v>460310.4</v>
      </c>
      <c r="K172" s="21" t="s">
        <v>18</v>
      </c>
      <c r="L172" s="21">
        <f t="shared" si="32"/>
        <v>0</v>
      </c>
      <c r="M172" s="21">
        <f t="shared" si="33"/>
        <v>0</v>
      </c>
      <c r="N172" s="22">
        <f t="shared" si="27"/>
        <v>460310.4</v>
      </c>
      <c r="O172" s="23">
        <v>281301</v>
      </c>
      <c r="P172" s="24">
        <v>179009.4</v>
      </c>
      <c r="Q172" s="14"/>
      <c r="R172" s="14"/>
      <c r="S172" s="68"/>
      <c r="T172" s="68"/>
      <c r="U172" s="68"/>
      <c r="V172" s="68"/>
      <c r="W172" s="68"/>
      <c r="X172" s="11"/>
    </row>
    <row r="173" spans="1:25" s="5" customFormat="1" ht="16.5" customHeight="1" x14ac:dyDescent="0.25">
      <c r="A173" s="75">
        <v>161</v>
      </c>
      <c r="B173" s="123"/>
      <c r="C173" s="21" t="s">
        <v>192</v>
      </c>
      <c r="D173" s="21">
        <v>261.89</v>
      </c>
      <c r="E173" s="25">
        <v>220</v>
      </c>
      <c r="F173" s="26">
        <v>200</v>
      </c>
      <c r="G173" s="58">
        <v>70</v>
      </c>
      <c r="H173" s="18">
        <f t="shared" si="24"/>
        <v>57615.799999999996</v>
      </c>
      <c r="I173" s="18">
        <f t="shared" si="25"/>
        <v>36664.6</v>
      </c>
      <c r="J173" s="18">
        <f t="shared" si="26"/>
        <v>94280.4</v>
      </c>
      <c r="K173" s="21" t="s">
        <v>18</v>
      </c>
      <c r="L173" s="21">
        <f t="shared" si="32"/>
        <v>0</v>
      </c>
      <c r="M173" s="21">
        <f t="shared" si="33"/>
        <v>0</v>
      </c>
      <c r="N173" s="22">
        <f t="shared" si="27"/>
        <v>94280.4</v>
      </c>
      <c r="O173" s="23">
        <v>57616</v>
      </c>
      <c r="P173" s="24">
        <v>36664.400000000001</v>
      </c>
      <c r="Q173" s="14"/>
      <c r="R173" s="14"/>
      <c r="S173" s="68"/>
      <c r="T173" s="68"/>
      <c r="U173" s="68"/>
      <c r="V173" s="68"/>
      <c r="W173" s="68"/>
      <c r="X173" s="11"/>
    </row>
    <row r="174" spans="1:25" s="5" customFormat="1" ht="16.5" customHeight="1" x14ac:dyDescent="0.25">
      <c r="A174" s="75">
        <v>162</v>
      </c>
      <c r="B174" s="123"/>
      <c r="C174" s="21" t="s">
        <v>193</v>
      </c>
      <c r="D174" s="21">
        <v>1120.83</v>
      </c>
      <c r="E174" s="25">
        <v>220</v>
      </c>
      <c r="F174" s="26">
        <v>200</v>
      </c>
      <c r="G174" s="58">
        <v>70</v>
      </c>
      <c r="H174" s="18">
        <f t="shared" si="24"/>
        <v>246582.59999999998</v>
      </c>
      <c r="I174" s="18">
        <f t="shared" si="25"/>
        <v>156916.19999999998</v>
      </c>
      <c r="J174" s="18">
        <f t="shared" si="26"/>
        <v>403498.79999999993</v>
      </c>
      <c r="K174" s="21" t="s">
        <v>18</v>
      </c>
      <c r="L174" s="21">
        <f t="shared" si="32"/>
        <v>0</v>
      </c>
      <c r="M174" s="21">
        <f t="shared" si="33"/>
        <v>0</v>
      </c>
      <c r="N174" s="22">
        <f t="shared" si="27"/>
        <v>403498.79999999993</v>
      </c>
      <c r="O174" s="23">
        <v>246583</v>
      </c>
      <c r="P174" s="24">
        <v>156915.79999999999</v>
      </c>
      <c r="Q174" s="14"/>
      <c r="R174" s="14"/>
      <c r="S174" s="68"/>
      <c r="T174" s="68"/>
      <c r="U174" s="68"/>
      <c r="V174" s="68"/>
      <c r="W174" s="68"/>
      <c r="X174" s="11"/>
    </row>
    <row r="175" spans="1:25" s="5" customFormat="1" ht="16.5" customHeight="1" x14ac:dyDescent="0.25">
      <c r="A175" s="75">
        <v>163</v>
      </c>
      <c r="B175" s="123"/>
      <c r="C175" s="21" t="s">
        <v>194</v>
      </c>
      <c r="D175" s="21">
        <v>3335.08</v>
      </c>
      <c r="E175" s="25">
        <v>220</v>
      </c>
      <c r="F175" s="26">
        <v>200</v>
      </c>
      <c r="G175" s="58">
        <v>70</v>
      </c>
      <c r="H175" s="18">
        <f t="shared" si="24"/>
        <v>733717.6</v>
      </c>
      <c r="I175" s="18">
        <f t="shared" si="25"/>
        <v>466911.2</v>
      </c>
      <c r="J175" s="18">
        <f t="shared" si="26"/>
        <v>1200628.8</v>
      </c>
      <c r="K175" s="21" t="s">
        <v>17</v>
      </c>
      <c r="L175" s="21">
        <f t="shared" si="32"/>
        <v>280</v>
      </c>
      <c r="M175" s="21">
        <f t="shared" si="33"/>
        <v>933822.4</v>
      </c>
      <c r="N175" s="22">
        <f t="shared" si="27"/>
        <v>2134451.2000000002</v>
      </c>
      <c r="O175" s="23">
        <v>1667540</v>
      </c>
      <c r="P175" s="24">
        <v>466911.2</v>
      </c>
      <c r="Q175" s="14"/>
      <c r="R175" s="14"/>
      <c r="S175" s="68"/>
      <c r="T175" s="68"/>
      <c r="U175" s="68"/>
      <c r="V175" s="68"/>
      <c r="W175" s="68"/>
      <c r="X175" s="11"/>
    </row>
    <row r="176" spans="1:25" s="5" customFormat="1" ht="16.5" customHeight="1" x14ac:dyDescent="0.25">
      <c r="A176" s="75">
        <v>164</v>
      </c>
      <c r="B176" s="123"/>
      <c r="C176" s="21" t="s">
        <v>195</v>
      </c>
      <c r="D176" s="21">
        <v>728.84</v>
      </c>
      <c r="E176" s="25">
        <v>220</v>
      </c>
      <c r="F176" s="26">
        <v>200</v>
      </c>
      <c r="G176" s="58">
        <v>70</v>
      </c>
      <c r="H176" s="18">
        <f t="shared" si="24"/>
        <v>160344.80000000002</v>
      </c>
      <c r="I176" s="18">
        <f t="shared" si="25"/>
        <v>102037.6</v>
      </c>
      <c r="J176" s="18">
        <f t="shared" si="26"/>
        <v>262382.40000000002</v>
      </c>
      <c r="K176" s="21" t="s">
        <v>18</v>
      </c>
      <c r="L176" s="21">
        <f t="shared" si="32"/>
        <v>0</v>
      </c>
      <c r="M176" s="21">
        <f t="shared" si="33"/>
        <v>0</v>
      </c>
      <c r="N176" s="22">
        <f t="shared" si="27"/>
        <v>262382.40000000002</v>
      </c>
      <c r="O176" s="23">
        <v>160345</v>
      </c>
      <c r="P176" s="24">
        <v>102037.4</v>
      </c>
      <c r="Q176" s="14"/>
      <c r="R176" s="14"/>
      <c r="S176" s="68"/>
      <c r="T176" s="68"/>
      <c r="U176" s="68"/>
      <c r="V176" s="68"/>
      <c r="W176" s="68"/>
      <c r="X176" s="11"/>
    </row>
    <row r="177" spans="1:24" s="5" customFormat="1" ht="16.5" customHeight="1" x14ac:dyDescent="0.25">
      <c r="A177" s="75">
        <v>165</v>
      </c>
      <c r="B177" s="123"/>
      <c r="C177" s="21" t="s">
        <v>196</v>
      </c>
      <c r="D177" s="21">
        <v>2109.44</v>
      </c>
      <c r="E177" s="25">
        <v>220</v>
      </c>
      <c r="F177" s="26">
        <v>200</v>
      </c>
      <c r="G177" s="58">
        <v>70</v>
      </c>
      <c r="H177" s="18">
        <f t="shared" si="24"/>
        <v>464076.79999999999</v>
      </c>
      <c r="I177" s="18">
        <f t="shared" si="25"/>
        <v>295321.60000000003</v>
      </c>
      <c r="J177" s="18">
        <f t="shared" si="26"/>
        <v>759398.40000000002</v>
      </c>
      <c r="K177" s="21" t="s">
        <v>17</v>
      </c>
      <c r="L177" s="21">
        <f t="shared" si="32"/>
        <v>280</v>
      </c>
      <c r="M177" s="21">
        <f t="shared" si="33"/>
        <v>590643.20000000007</v>
      </c>
      <c r="N177" s="22">
        <f t="shared" si="27"/>
        <v>1350041.6000000001</v>
      </c>
      <c r="O177" s="23">
        <v>1054720</v>
      </c>
      <c r="P177" s="24">
        <v>295321.59999999998</v>
      </c>
      <c r="Q177" s="14"/>
      <c r="R177" s="14"/>
      <c r="S177" s="68"/>
      <c r="T177" s="68"/>
      <c r="U177" s="68"/>
      <c r="V177" s="68"/>
      <c r="W177" s="68"/>
      <c r="X177" s="11"/>
    </row>
    <row r="178" spans="1:24" s="5" customFormat="1" ht="16.5" customHeight="1" x14ac:dyDescent="0.25">
      <c r="A178" s="75">
        <v>166</v>
      </c>
      <c r="B178" s="123"/>
      <c r="C178" s="21" t="s">
        <v>197</v>
      </c>
      <c r="D178" s="21">
        <v>181.95</v>
      </c>
      <c r="E178" s="25">
        <v>220</v>
      </c>
      <c r="F178" s="26">
        <v>200</v>
      </c>
      <c r="G178" s="58">
        <v>93.5</v>
      </c>
      <c r="H178" s="18">
        <f t="shared" si="24"/>
        <v>40029</v>
      </c>
      <c r="I178" s="18">
        <f t="shared" si="25"/>
        <v>34024.65</v>
      </c>
      <c r="J178" s="18">
        <f t="shared" si="26"/>
        <v>74053.649999999994</v>
      </c>
      <c r="K178" s="21" t="s">
        <v>18</v>
      </c>
      <c r="L178" s="21">
        <f t="shared" si="32"/>
        <v>0</v>
      </c>
      <c r="M178" s="21">
        <f t="shared" si="33"/>
        <v>0</v>
      </c>
      <c r="N178" s="22">
        <f t="shared" si="27"/>
        <v>74053.649999999994</v>
      </c>
      <c r="O178" s="23">
        <v>40029</v>
      </c>
      <c r="P178" s="24">
        <v>34024.65</v>
      </c>
      <c r="Q178" s="14"/>
      <c r="R178" s="14"/>
      <c r="S178" s="68"/>
      <c r="T178" s="68"/>
      <c r="U178" s="68"/>
      <c r="V178" s="81"/>
      <c r="W178" s="68"/>
      <c r="X178" s="11"/>
    </row>
    <row r="179" spans="1:24" s="5" customFormat="1" ht="16.5" customHeight="1" thickBot="1" x14ac:dyDescent="0.3">
      <c r="A179" s="75">
        <v>167</v>
      </c>
      <c r="B179" s="127"/>
      <c r="C179" s="21" t="s">
        <v>198</v>
      </c>
      <c r="D179" s="21">
        <v>284.77</v>
      </c>
      <c r="E179" s="25">
        <v>220</v>
      </c>
      <c r="F179" s="26">
        <v>200</v>
      </c>
      <c r="G179" s="58">
        <v>70</v>
      </c>
      <c r="H179" s="18">
        <f t="shared" si="24"/>
        <v>62649.399999999994</v>
      </c>
      <c r="I179" s="18">
        <f t="shared" si="25"/>
        <v>39867.799999999996</v>
      </c>
      <c r="J179" s="18">
        <f t="shared" si="26"/>
        <v>102517.19999999998</v>
      </c>
      <c r="K179" s="21" t="s">
        <v>18</v>
      </c>
      <c r="L179" s="21">
        <f t="shared" si="32"/>
        <v>0</v>
      </c>
      <c r="M179" s="21">
        <f t="shared" si="33"/>
        <v>0</v>
      </c>
      <c r="N179" s="22">
        <f t="shared" si="27"/>
        <v>102517.19999999998</v>
      </c>
      <c r="O179" s="23">
        <v>62649</v>
      </c>
      <c r="P179" s="24">
        <v>39868.199999999997</v>
      </c>
      <c r="Q179" s="14"/>
      <c r="R179" s="14"/>
      <c r="S179" s="68"/>
      <c r="T179" s="68"/>
      <c r="U179" s="68"/>
      <c r="V179" s="68"/>
      <c r="W179" s="68"/>
      <c r="X179" s="11"/>
    </row>
    <row r="180" spans="1:24" s="5" customFormat="1" ht="21.6" customHeight="1" thickBot="1" x14ac:dyDescent="0.3">
      <c r="A180" s="110" t="s">
        <v>19</v>
      </c>
      <c r="B180" s="111"/>
      <c r="C180" s="27">
        <f>SUM(A179-A168+1)</f>
        <v>12</v>
      </c>
      <c r="D180" s="29">
        <f>SUM(D168:D179)</f>
        <v>14051.300000000003</v>
      </c>
      <c r="E180" s="29"/>
      <c r="F180" s="29"/>
      <c r="G180" s="29"/>
      <c r="H180" s="29">
        <f t="shared" ref="H180:J180" si="34">SUM(H168:H179)</f>
        <v>3091285.9999999995</v>
      </c>
      <c r="I180" s="29">
        <f t="shared" si="34"/>
        <v>1999558.27</v>
      </c>
      <c r="J180" s="29">
        <f t="shared" si="34"/>
        <v>5090844.2700000005</v>
      </c>
      <c r="K180" s="29"/>
      <c r="L180" s="29"/>
      <c r="M180" s="29">
        <f>SUM(M168:M179)</f>
        <v>2727194.4</v>
      </c>
      <c r="N180" s="29">
        <f>SUM(N168:N179)</f>
        <v>7818038.6700000009</v>
      </c>
      <c r="O180" s="30">
        <f>SUM(O168:O179)</f>
        <v>5818481</v>
      </c>
      <c r="P180" s="31">
        <f>SUM(P168:P179)</f>
        <v>1999557.6699999997</v>
      </c>
      <c r="Q180" s="32"/>
      <c r="R180" s="14"/>
      <c r="S180" s="56"/>
      <c r="T180" s="56"/>
      <c r="U180" s="56"/>
      <c r="V180" s="56"/>
      <c r="W180" s="56"/>
      <c r="X180" s="11"/>
    </row>
    <row r="181" spans="1:24" s="5" customFormat="1" ht="16.5" customHeight="1" x14ac:dyDescent="0.25">
      <c r="A181" s="75">
        <v>168</v>
      </c>
      <c r="B181" s="122" t="s">
        <v>28</v>
      </c>
      <c r="C181" s="21" t="s">
        <v>199</v>
      </c>
      <c r="D181" s="21">
        <v>935.25</v>
      </c>
      <c r="E181" s="25">
        <v>220</v>
      </c>
      <c r="F181" s="26">
        <v>200</v>
      </c>
      <c r="G181" s="58">
        <v>100</v>
      </c>
      <c r="H181" s="18">
        <f t="shared" si="24"/>
        <v>205755</v>
      </c>
      <c r="I181" s="18">
        <f t="shared" si="25"/>
        <v>187050</v>
      </c>
      <c r="J181" s="18">
        <f t="shared" si="26"/>
        <v>392805</v>
      </c>
      <c r="K181" s="21" t="s">
        <v>17</v>
      </c>
      <c r="L181" s="21">
        <f>IF(K181="是",280,0)</f>
        <v>280</v>
      </c>
      <c r="M181" s="21">
        <f>IF(K181="是",D181*280,0)</f>
        <v>261870</v>
      </c>
      <c r="N181" s="22">
        <f t="shared" si="27"/>
        <v>654675</v>
      </c>
      <c r="O181" s="23">
        <v>467625</v>
      </c>
      <c r="P181" s="24">
        <v>187050</v>
      </c>
      <c r="Q181" s="14"/>
      <c r="R181" s="14"/>
      <c r="S181" s="37"/>
      <c r="T181" s="37"/>
      <c r="U181" s="37"/>
      <c r="V181" s="50"/>
      <c r="W181" s="37"/>
      <c r="X181" s="11"/>
    </row>
    <row r="182" spans="1:24" s="5" customFormat="1" ht="16.5" customHeight="1" x14ac:dyDescent="0.25">
      <c r="A182" s="75">
        <v>169</v>
      </c>
      <c r="B182" s="123"/>
      <c r="C182" s="21" t="s">
        <v>200</v>
      </c>
      <c r="D182" s="21">
        <v>2886.67</v>
      </c>
      <c r="E182" s="25">
        <v>220</v>
      </c>
      <c r="F182" s="26">
        <v>200</v>
      </c>
      <c r="G182" s="58">
        <v>94</v>
      </c>
      <c r="H182" s="18">
        <f t="shared" si="24"/>
        <v>635067.4</v>
      </c>
      <c r="I182" s="18">
        <f t="shared" si="25"/>
        <v>542693.96</v>
      </c>
      <c r="J182" s="18">
        <f t="shared" si="26"/>
        <v>1177761.3599999999</v>
      </c>
      <c r="K182" s="21" t="s">
        <v>17</v>
      </c>
      <c r="L182" s="21">
        <f t="shared" ref="L182:L189" si="35">IF(K182="是",280,0)</f>
        <v>280</v>
      </c>
      <c r="M182" s="21">
        <f t="shared" ref="M182:M189" si="36">IF(K182="是",D182*280,0)</f>
        <v>808267.6</v>
      </c>
      <c r="N182" s="22">
        <f t="shared" si="27"/>
        <v>1986028.96</v>
      </c>
      <c r="O182" s="23">
        <v>1443335</v>
      </c>
      <c r="P182" s="24">
        <v>542693.96</v>
      </c>
      <c r="Q182" s="14"/>
      <c r="R182" s="14"/>
      <c r="S182" s="37"/>
      <c r="T182" s="37"/>
      <c r="U182" s="37"/>
      <c r="V182" s="50"/>
      <c r="W182" s="37"/>
      <c r="X182" s="11"/>
    </row>
    <row r="183" spans="1:24" s="5" customFormat="1" ht="16.5" customHeight="1" x14ac:dyDescent="0.25">
      <c r="A183" s="75">
        <v>170</v>
      </c>
      <c r="B183" s="123"/>
      <c r="C183" s="82" t="s">
        <v>201</v>
      </c>
      <c r="D183" s="21">
        <v>1169.19</v>
      </c>
      <c r="E183" s="25">
        <v>220</v>
      </c>
      <c r="F183" s="26">
        <v>200</v>
      </c>
      <c r="G183" s="58">
        <v>100</v>
      </c>
      <c r="H183" s="18">
        <f t="shared" si="24"/>
        <v>257221.80000000002</v>
      </c>
      <c r="I183" s="18">
        <f t="shared" si="25"/>
        <v>233838</v>
      </c>
      <c r="J183" s="18">
        <f t="shared" si="26"/>
        <v>491059.80000000005</v>
      </c>
      <c r="K183" s="21" t="s">
        <v>17</v>
      </c>
      <c r="L183" s="21">
        <f t="shared" si="35"/>
        <v>280</v>
      </c>
      <c r="M183" s="21">
        <f t="shared" si="36"/>
        <v>327373.2</v>
      </c>
      <c r="N183" s="22">
        <f t="shared" si="27"/>
        <v>818433</v>
      </c>
      <c r="O183" s="23">
        <v>584595</v>
      </c>
      <c r="P183" s="24">
        <v>233838</v>
      </c>
      <c r="Q183" s="14"/>
      <c r="R183" s="14"/>
      <c r="S183" s="37"/>
      <c r="T183" s="37"/>
      <c r="U183" s="37"/>
      <c r="V183" s="50"/>
      <c r="W183" s="37"/>
      <c r="X183" s="11"/>
    </row>
    <row r="184" spans="1:24" s="5" customFormat="1" ht="16.5" customHeight="1" x14ac:dyDescent="0.25">
      <c r="A184" s="75">
        <v>171</v>
      </c>
      <c r="B184" s="123"/>
      <c r="C184" s="21" t="s">
        <v>202</v>
      </c>
      <c r="D184" s="21">
        <v>2295.62</v>
      </c>
      <c r="E184" s="25">
        <v>220</v>
      </c>
      <c r="F184" s="26">
        <v>200</v>
      </c>
      <c r="G184" s="58">
        <v>70</v>
      </c>
      <c r="H184" s="18">
        <f t="shared" si="24"/>
        <v>505036.39999999997</v>
      </c>
      <c r="I184" s="18">
        <f t="shared" si="25"/>
        <v>321386.8</v>
      </c>
      <c r="J184" s="18">
        <f t="shared" si="26"/>
        <v>826423.2</v>
      </c>
      <c r="K184" s="83" t="s">
        <v>17</v>
      </c>
      <c r="L184" s="21">
        <f t="shared" si="35"/>
        <v>280</v>
      </c>
      <c r="M184" s="21">
        <f t="shared" si="36"/>
        <v>642773.6</v>
      </c>
      <c r="N184" s="22">
        <f t="shared" si="27"/>
        <v>1469196.7999999998</v>
      </c>
      <c r="O184" s="23">
        <v>1147810</v>
      </c>
      <c r="P184" s="24">
        <v>321386.8</v>
      </c>
      <c r="Q184" s="14"/>
      <c r="R184" s="14"/>
      <c r="S184" s="37"/>
      <c r="T184" s="37"/>
      <c r="U184" s="37"/>
      <c r="V184" s="50"/>
      <c r="W184" s="37"/>
      <c r="X184" s="11"/>
    </row>
    <row r="185" spans="1:24" s="5" customFormat="1" ht="16.5" customHeight="1" x14ac:dyDescent="0.25">
      <c r="A185" s="75">
        <v>172</v>
      </c>
      <c r="B185" s="123"/>
      <c r="C185" s="82" t="s">
        <v>203</v>
      </c>
      <c r="D185" s="21">
        <v>1340.03</v>
      </c>
      <c r="E185" s="25">
        <v>220</v>
      </c>
      <c r="F185" s="26">
        <v>200</v>
      </c>
      <c r="G185" s="58">
        <v>91</v>
      </c>
      <c r="H185" s="18">
        <f t="shared" si="24"/>
        <v>294806.59999999998</v>
      </c>
      <c r="I185" s="18">
        <f t="shared" si="25"/>
        <v>243885.46</v>
      </c>
      <c r="J185" s="18">
        <f t="shared" si="26"/>
        <v>538692.05999999994</v>
      </c>
      <c r="K185" s="21" t="s">
        <v>17</v>
      </c>
      <c r="L185" s="21">
        <f t="shared" si="35"/>
        <v>280</v>
      </c>
      <c r="M185" s="21">
        <f t="shared" si="36"/>
        <v>375208.39999999997</v>
      </c>
      <c r="N185" s="22">
        <f t="shared" si="27"/>
        <v>913900.46</v>
      </c>
      <c r="O185" s="23">
        <v>670015</v>
      </c>
      <c r="P185" s="24">
        <v>243885.46</v>
      </c>
      <c r="Q185" s="14"/>
      <c r="R185" s="14"/>
      <c r="S185" s="37"/>
      <c r="T185" s="37"/>
      <c r="U185" s="37"/>
      <c r="V185" s="50"/>
      <c r="W185" s="37"/>
      <c r="X185" s="11"/>
    </row>
    <row r="186" spans="1:24" s="5" customFormat="1" ht="16.5" customHeight="1" x14ac:dyDescent="0.25">
      <c r="A186" s="75">
        <v>173</v>
      </c>
      <c r="B186" s="123"/>
      <c r="C186" s="21" t="s">
        <v>204</v>
      </c>
      <c r="D186" s="21">
        <v>685.58</v>
      </c>
      <c r="E186" s="25">
        <v>220</v>
      </c>
      <c r="F186" s="26">
        <v>200</v>
      </c>
      <c r="G186" s="58">
        <v>91.5</v>
      </c>
      <c r="H186" s="18">
        <f t="shared" si="24"/>
        <v>150827.6</v>
      </c>
      <c r="I186" s="18">
        <f t="shared" si="25"/>
        <v>125461.14000000001</v>
      </c>
      <c r="J186" s="18">
        <f t="shared" si="26"/>
        <v>276288.74</v>
      </c>
      <c r="K186" s="21" t="s">
        <v>17</v>
      </c>
      <c r="L186" s="21">
        <f t="shared" si="35"/>
        <v>280</v>
      </c>
      <c r="M186" s="21">
        <f t="shared" si="36"/>
        <v>191962.40000000002</v>
      </c>
      <c r="N186" s="22">
        <f t="shared" si="27"/>
        <v>468251.14</v>
      </c>
      <c r="O186" s="23">
        <v>342790</v>
      </c>
      <c r="P186" s="24">
        <v>125461.14</v>
      </c>
      <c r="Q186" s="14"/>
      <c r="R186" s="14"/>
      <c r="S186" s="37"/>
      <c r="T186" s="37"/>
      <c r="U186" s="37"/>
      <c r="V186" s="50"/>
      <c r="W186" s="37"/>
      <c r="X186" s="11"/>
    </row>
    <row r="187" spans="1:24" s="5" customFormat="1" ht="16.5" customHeight="1" x14ac:dyDescent="0.25">
      <c r="A187" s="75">
        <v>174</v>
      </c>
      <c r="B187" s="123"/>
      <c r="C187" s="21" t="s">
        <v>205</v>
      </c>
      <c r="D187" s="21">
        <v>1130.8499999999999</v>
      </c>
      <c r="E187" s="25">
        <v>220</v>
      </c>
      <c r="F187" s="26">
        <v>200</v>
      </c>
      <c r="G187" s="58">
        <v>70</v>
      </c>
      <c r="H187" s="18">
        <f t="shared" si="24"/>
        <v>248786.99999999997</v>
      </c>
      <c r="I187" s="18">
        <f t="shared" si="25"/>
        <v>158319</v>
      </c>
      <c r="J187" s="18">
        <f t="shared" si="26"/>
        <v>407106</v>
      </c>
      <c r="K187" s="21" t="s">
        <v>17</v>
      </c>
      <c r="L187" s="21">
        <f t="shared" si="35"/>
        <v>280</v>
      </c>
      <c r="M187" s="21">
        <f t="shared" si="36"/>
        <v>316638</v>
      </c>
      <c r="N187" s="22">
        <f t="shared" si="27"/>
        <v>723744</v>
      </c>
      <c r="O187" s="23">
        <v>565425</v>
      </c>
      <c r="P187" s="24">
        <v>158319</v>
      </c>
      <c r="Q187" s="14"/>
      <c r="R187" s="14"/>
      <c r="S187" s="37"/>
      <c r="T187" s="37"/>
      <c r="U187" s="37"/>
      <c r="V187" s="50"/>
      <c r="W187" s="37"/>
      <c r="X187" s="11"/>
    </row>
    <row r="188" spans="1:24" s="5" customFormat="1" ht="31.95" customHeight="1" x14ac:dyDescent="0.25">
      <c r="A188" s="75">
        <v>175</v>
      </c>
      <c r="B188" s="123"/>
      <c r="C188" s="22" t="s">
        <v>206</v>
      </c>
      <c r="D188" s="21">
        <v>292.54000000000002</v>
      </c>
      <c r="E188" s="25">
        <v>220</v>
      </c>
      <c r="F188" s="26">
        <v>200</v>
      </c>
      <c r="G188" s="58">
        <v>70</v>
      </c>
      <c r="H188" s="18">
        <f t="shared" si="24"/>
        <v>64358.8</v>
      </c>
      <c r="I188" s="18">
        <f t="shared" si="25"/>
        <v>40955.600000000006</v>
      </c>
      <c r="J188" s="18">
        <f t="shared" si="26"/>
        <v>105314.40000000001</v>
      </c>
      <c r="K188" s="21" t="s">
        <v>18</v>
      </c>
      <c r="L188" s="21">
        <f t="shared" si="35"/>
        <v>0</v>
      </c>
      <c r="M188" s="21">
        <f t="shared" si="36"/>
        <v>0</v>
      </c>
      <c r="N188" s="22">
        <f t="shared" si="27"/>
        <v>105314.40000000001</v>
      </c>
      <c r="O188" s="23">
        <v>64359</v>
      </c>
      <c r="P188" s="24">
        <v>40955.4</v>
      </c>
      <c r="Q188" s="14"/>
      <c r="R188" s="14"/>
      <c r="S188" s="37"/>
      <c r="T188" s="37"/>
      <c r="U188" s="37"/>
      <c r="V188" s="50"/>
      <c r="W188" s="37"/>
      <c r="X188" s="11"/>
    </row>
    <row r="189" spans="1:24" s="5" customFormat="1" ht="33.6" customHeight="1" thickBot="1" x14ac:dyDescent="0.3">
      <c r="A189" s="75">
        <v>176</v>
      </c>
      <c r="B189" s="123"/>
      <c r="C189" s="22" t="s">
        <v>207</v>
      </c>
      <c r="D189" s="21">
        <v>3163.01</v>
      </c>
      <c r="E189" s="25">
        <v>220</v>
      </c>
      <c r="F189" s="26">
        <v>200</v>
      </c>
      <c r="G189" s="58">
        <v>86</v>
      </c>
      <c r="H189" s="18">
        <f t="shared" si="24"/>
        <v>695862.20000000007</v>
      </c>
      <c r="I189" s="18">
        <f t="shared" si="25"/>
        <v>544037.72000000009</v>
      </c>
      <c r="J189" s="18">
        <f t="shared" si="26"/>
        <v>1239899.9200000002</v>
      </c>
      <c r="K189" s="21" t="s">
        <v>17</v>
      </c>
      <c r="L189" s="21">
        <f t="shared" si="35"/>
        <v>280</v>
      </c>
      <c r="M189" s="21">
        <f t="shared" si="36"/>
        <v>885642.8</v>
      </c>
      <c r="N189" s="22">
        <f t="shared" si="27"/>
        <v>2125542.7200000002</v>
      </c>
      <c r="O189" s="23">
        <v>1581505</v>
      </c>
      <c r="P189" s="24">
        <v>544037.72</v>
      </c>
      <c r="Q189" s="14"/>
      <c r="R189" s="14"/>
      <c r="S189" s="37"/>
      <c r="T189" s="37"/>
      <c r="U189" s="37"/>
      <c r="V189" s="50"/>
      <c r="W189" s="37"/>
      <c r="X189" s="11"/>
    </row>
    <row r="190" spans="1:24" s="5" customFormat="1" ht="21" customHeight="1" thickBot="1" x14ac:dyDescent="0.3">
      <c r="A190" s="110" t="s">
        <v>19</v>
      </c>
      <c r="B190" s="111"/>
      <c r="C190" s="27">
        <f>SUM(A189-A181+1)</f>
        <v>9</v>
      </c>
      <c r="D190" s="29">
        <f>SUM(D181:D189)</f>
        <v>13898.740000000002</v>
      </c>
      <c r="E190" s="29"/>
      <c r="F190" s="29"/>
      <c r="G190" s="29"/>
      <c r="H190" s="29">
        <f>SUM(H181:H189)</f>
        <v>3057722.8</v>
      </c>
      <c r="I190" s="29">
        <f>SUM(I181:I189)</f>
        <v>2397627.6800000002</v>
      </c>
      <c r="J190" s="29">
        <f>SUM(J181:J189)</f>
        <v>5455350.4800000004</v>
      </c>
      <c r="K190" s="29"/>
      <c r="L190" s="29"/>
      <c r="M190" s="29">
        <f>SUM(M181:M189)</f>
        <v>3809736</v>
      </c>
      <c r="N190" s="29">
        <f>SUM(N181:N189)</f>
        <v>9265086.4800000004</v>
      </c>
      <c r="O190" s="30">
        <f>SUM(O181:O189)</f>
        <v>6867459</v>
      </c>
      <c r="P190" s="31">
        <f>SUM(P181:P189)</f>
        <v>2397627.4799999995</v>
      </c>
      <c r="Q190" s="32"/>
      <c r="R190" s="56"/>
      <c r="S190" s="56"/>
      <c r="T190" s="56"/>
      <c r="U190" s="56"/>
      <c r="V190" s="56"/>
      <c r="W190" s="56"/>
      <c r="X190" s="11"/>
    </row>
    <row r="191" spans="1:24" s="5" customFormat="1" ht="25.95" customHeight="1" thickBot="1" x14ac:dyDescent="0.3">
      <c r="A191" s="110" t="s">
        <v>29</v>
      </c>
      <c r="B191" s="124"/>
      <c r="C191" s="84">
        <f>SUM(C107,C89,C129,C150,C69,C48,C167,C161,C190,C180)</f>
        <v>176</v>
      </c>
      <c r="D191" s="85">
        <f>SUM(D107,D89,D129,D150,D69,D48,D167,D161,D190,D180)</f>
        <v>203092.97999999998</v>
      </c>
      <c r="E191" s="85"/>
      <c r="F191" s="85"/>
      <c r="G191" s="85"/>
      <c r="H191" s="85">
        <f>SUM(H107,H89,H129,H150,H69,H48,H167,H161,H190,H180)</f>
        <v>44680455.600000001</v>
      </c>
      <c r="I191" s="85">
        <f>SUM(I107,I89,I129,I150,I69,I48,I167,I161,I190,I180)</f>
        <v>32992224.259999998</v>
      </c>
      <c r="J191" s="85">
        <f>SUM(J107,J89,J129,J150,J69,J48,J167,J161,J190,J180)</f>
        <v>77672679.859999999</v>
      </c>
      <c r="K191" s="85"/>
      <c r="L191" s="85"/>
      <c r="M191" s="85">
        <f>SUM(M107,M89,M129,M150,M69,M48,M167,M161,M190,M180)</f>
        <v>44634469.599999994</v>
      </c>
      <c r="N191" s="85">
        <f>SUM(N107,N89,N129,N150,N69,N48,N167,N161,N190,N180)</f>
        <v>122307149.46000001</v>
      </c>
      <c r="O191" s="86">
        <f>SUM(O107,O89,O129,O150,O69,O48,O167,O161,O190,O180)</f>
        <v>89314926</v>
      </c>
      <c r="P191" s="87">
        <f>SUM(P107,P89,P129,P150,P69,P48,P167,P161,P190,P180)</f>
        <v>32992223.459999993</v>
      </c>
      <c r="Q191" s="88"/>
      <c r="R191" s="11"/>
      <c r="S191" s="11"/>
      <c r="T191" s="11"/>
      <c r="U191" s="11"/>
      <c r="V191" s="11"/>
      <c r="W191" s="11"/>
      <c r="X191" s="11"/>
    </row>
    <row r="192" spans="1:24" s="5" customFormat="1" ht="13.8" x14ac:dyDescent="0.25">
      <c r="M192" s="6"/>
      <c r="N192" s="89"/>
      <c r="Q192" s="11"/>
      <c r="R192" s="11"/>
      <c r="S192" s="11"/>
      <c r="T192" s="11"/>
      <c r="U192" s="11"/>
      <c r="V192" s="11"/>
      <c r="W192" s="11"/>
      <c r="X192" s="11"/>
    </row>
    <row r="193" spans="13:24" x14ac:dyDescent="0.25">
      <c r="M193" s="2"/>
      <c r="N193" s="2"/>
      <c r="O193" s="2"/>
      <c r="P193" s="2"/>
      <c r="Q193" s="90"/>
      <c r="R193" s="90"/>
      <c r="S193" s="90"/>
      <c r="T193" s="90"/>
      <c r="U193" s="90"/>
      <c r="V193" s="90"/>
      <c r="W193" s="90"/>
      <c r="X193" s="90"/>
    </row>
    <row r="194" spans="13:24" x14ac:dyDescent="0.25">
      <c r="Q194" s="90"/>
      <c r="R194" s="90"/>
      <c r="S194" s="90"/>
      <c r="T194" s="90"/>
      <c r="U194" s="90"/>
      <c r="V194" s="90"/>
      <c r="W194" s="90"/>
      <c r="X194" s="90"/>
    </row>
    <row r="195" spans="13:24" x14ac:dyDescent="0.25">
      <c r="Q195" s="90"/>
      <c r="R195" s="90"/>
      <c r="S195" s="90"/>
      <c r="T195" s="90"/>
      <c r="U195" s="90"/>
      <c r="V195" s="90"/>
      <c r="W195" s="90"/>
      <c r="X195" s="90"/>
    </row>
    <row r="196" spans="13:24" x14ac:dyDescent="0.25">
      <c r="Q196" s="90"/>
      <c r="R196" s="90"/>
      <c r="S196" s="90"/>
      <c r="T196" s="90"/>
      <c r="U196" s="90"/>
      <c r="V196" s="90"/>
      <c r="W196" s="90"/>
      <c r="X196" s="90"/>
    </row>
    <row r="197" spans="13:24" x14ac:dyDescent="0.25">
      <c r="Q197" s="90"/>
      <c r="R197" s="90"/>
      <c r="S197" s="90"/>
      <c r="T197" s="90"/>
      <c r="U197" s="90"/>
      <c r="V197" s="90"/>
      <c r="W197" s="90"/>
      <c r="X197" s="90"/>
    </row>
    <row r="198" spans="13:24" x14ac:dyDescent="0.25">
      <c r="Q198" s="90"/>
      <c r="R198" s="90"/>
      <c r="S198" s="90"/>
      <c r="T198" s="90"/>
      <c r="U198" s="90"/>
      <c r="V198" s="90"/>
      <c r="W198" s="90"/>
      <c r="X198" s="90"/>
    </row>
    <row r="199" spans="13:24" x14ac:dyDescent="0.25">
      <c r="Q199" s="90"/>
      <c r="R199" s="90"/>
      <c r="S199" s="90"/>
      <c r="T199" s="90"/>
      <c r="U199" s="90"/>
      <c r="V199" s="90"/>
      <c r="W199" s="90"/>
      <c r="X199" s="90"/>
    </row>
    <row r="200" spans="13:24" x14ac:dyDescent="0.25">
      <c r="Q200" s="90"/>
      <c r="R200" s="90"/>
      <c r="S200" s="90"/>
      <c r="T200" s="90"/>
      <c r="U200" s="90"/>
      <c r="V200" s="90"/>
      <c r="W200" s="90"/>
      <c r="X200" s="90"/>
    </row>
    <row r="201" spans="13:24" x14ac:dyDescent="0.25">
      <c r="Q201" s="90"/>
      <c r="R201" s="90"/>
      <c r="S201" s="90"/>
      <c r="T201" s="90"/>
      <c r="U201" s="90"/>
      <c r="V201" s="90"/>
      <c r="W201" s="90"/>
      <c r="X201" s="90"/>
    </row>
    <row r="202" spans="13:24" x14ac:dyDescent="0.25">
      <c r="Q202" s="90"/>
      <c r="R202" s="90"/>
      <c r="S202" s="90"/>
      <c r="T202" s="90"/>
      <c r="U202" s="90"/>
      <c r="V202" s="90"/>
      <c r="W202" s="90"/>
      <c r="X202" s="90"/>
    </row>
    <row r="203" spans="13:24" x14ac:dyDescent="0.25">
      <c r="Q203" s="90"/>
      <c r="R203" s="90"/>
      <c r="S203" s="90"/>
      <c r="T203" s="90"/>
      <c r="U203" s="90"/>
      <c r="V203" s="90"/>
      <c r="W203" s="90"/>
      <c r="X203" s="90"/>
    </row>
    <row r="204" spans="13:24" x14ac:dyDescent="0.25">
      <c r="Q204" s="90"/>
      <c r="R204" s="90"/>
      <c r="S204" s="90"/>
      <c r="T204" s="90"/>
      <c r="U204" s="90"/>
      <c r="V204" s="90"/>
      <c r="W204" s="90"/>
      <c r="X204" s="90"/>
    </row>
    <row r="205" spans="13:24" x14ac:dyDescent="0.25">
      <c r="Q205" s="90"/>
      <c r="R205" s="90"/>
      <c r="S205" s="90"/>
      <c r="T205" s="90"/>
      <c r="U205" s="90"/>
      <c r="V205" s="90"/>
      <c r="W205" s="90"/>
      <c r="X205" s="90"/>
    </row>
    <row r="206" spans="13:24" x14ac:dyDescent="0.25">
      <c r="Q206" s="90"/>
      <c r="R206" s="90"/>
      <c r="S206" s="90"/>
      <c r="T206" s="90"/>
      <c r="U206" s="90"/>
      <c r="V206" s="90"/>
      <c r="W206" s="90"/>
      <c r="X206" s="90"/>
    </row>
    <row r="207" spans="13:24" x14ac:dyDescent="0.25">
      <c r="Q207" s="90"/>
      <c r="R207" s="90"/>
      <c r="S207" s="90"/>
      <c r="T207" s="90"/>
      <c r="U207" s="90"/>
      <c r="V207" s="90"/>
      <c r="W207" s="90"/>
      <c r="X207" s="90"/>
    </row>
    <row r="208" spans="13:24" x14ac:dyDescent="0.25">
      <c r="Q208" s="90"/>
      <c r="R208" s="90"/>
      <c r="S208" s="90"/>
      <c r="T208" s="90"/>
      <c r="U208" s="90"/>
      <c r="V208" s="90"/>
      <c r="W208" s="90"/>
      <c r="X208" s="90"/>
    </row>
    <row r="211" spans="13:14" ht="18" customHeight="1" x14ac:dyDescent="0.25">
      <c r="M211" s="2"/>
      <c r="N211" s="2"/>
    </row>
  </sheetData>
  <mergeCells count="38">
    <mergeCell ref="A191:B191"/>
    <mergeCell ref="A150:B150"/>
    <mergeCell ref="B151:B160"/>
    <mergeCell ref="A161:B161"/>
    <mergeCell ref="B162:B166"/>
    <mergeCell ref="A167:B167"/>
    <mergeCell ref="B168:B179"/>
    <mergeCell ref="B108:B128"/>
    <mergeCell ref="A129:B129"/>
    <mergeCell ref="A180:B180"/>
    <mergeCell ref="B181:B189"/>
    <mergeCell ref="A190:B190"/>
    <mergeCell ref="B130:B149"/>
    <mergeCell ref="P3:P4"/>
    <mergeCell ref="B5:B47"/>
    <mergeCell ref="A48:B48"/>
    <mergeCell ref="B49:B68"/>
    <mergeCell ref="A69:B69"/>
    <mergeCell ref="B70:B88"/>
    <mergeCell ref="J3:J4"/>
    <mergeCell ref="K3:K4"/>
    <mergeCell ref="L3:L4"/>
    <mergeCell ref="M3:M4"/>
    <mergeCell ref="N3:N4"/>
    <mergeCell ref="O3:O4"/>
    <mergeCell ref="A89:B89"/>
    <mergeCell ref="B90:B106"/>
    <mergeCell ref="A107:B107"/>
    <mergeCell ref="A1:P1"/>
    <mergeCell ref="A2:D2"/>
    <mergeCell ref="O2:P2"/>
    <mergeCell ref="A3:A4"/>
    <mergeCell ref="B3:B4"/>
    <mergeCell ref="C3:C4"/>
    <mergeCell ref="D3:D4"/>
    <mergeCell ref="E3:F3"/>
    <mergeCell ref="G3:G4"/>
    <mergeCell ref="H3:I3"/>
  </mergeCells>
  <phoneticPr fontId="3" type="noConversion"/>
  <printOptions horizontalCentered="1"/>
  <pageMargins left="0.23622047244094491" right="0.11811023622047245" top="0.31496062992125984" bottom="0.31496062992125984" header="0.31496062992125984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2021年吴江区水稻田生态补偿面积及资金审核结果公示表</vt:lpstr>
      <vt:lpstr>'2021年吴江区水稻田生态补偿面积及资金审核结果公示表'!Print_Titles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2022-08-15T05:27:46Z</cp:lastPrinted>
  <dcterms:created xsi:type="dcterms:W3CDTF">2022-08-15T03:08:36Z</dcterms:created>
  <dcterms:modified xsi:type="dcterms:W3CDTF">2022-08-15T05:27:47Z</dcterms:modified>
</cp:coreProperties>
</file>